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80" windowWidth="9720" windowHeight="7260"/>
  </bookViews>
  <sheets>
    <sheet name="Лист3" sheetId="3" r:id="rId1"/>
    <sheet name="Лист1" sheetId="1" r:id="rId2"/>
    <sheet name="Лист2" sheetId="2" r:id="rId3"/>
  </sheets>
  <definedNames>
    <definedName name="_xlnm.Print_Titles" localSheetId="0">Лист3!$10:$12</definedName>
    <definedName name="_xlnm.Print_Area" localSheetId="0">Лист3!$A$1:$K$99</definedName>
  </definedNames>
  <calcPr calcId="144525"/>
</workbook>
</file>

<file path=xl/calcChain.xml><?xml version="1.0" encoding="utf-8"?>
<calcChain xmlns="http://schemas.openxmlformats.org/spreadsheetml/2006/main">
  <c r="I25" i="3" l="1"/>
  <c r="H25" i="3"/>
  <c r="I80" i="3"/>
  <c r="H80" i="3"/>
  <c r="G80" i="3"/>
  <c r="F80" i="3"/>
  <c r="F25" i="3"/>
  <c r="E25" i="3"/>
  <c r="I18" i="3"/>
  <c r="H18" i="3"/>
  <c r="H15" i="3" s="1"/>
  <c r="G18" i="3"/>
  <c r="F18" i="3"/>
  <c r="E80" i="3" l="1"/>
  <c r="E96" i="3"/>
  <c r="E94" i="3"/>
  <c r="J96" i="3"/>
  <c r="J95" i="3"/>
  <c r="J93" i="3"/>
  <c r="I14" i="3"/>
  <c r="G14" i="3"/>
  <c r="H14" i="3"/>
  <c r="H13" i="3" s="1"/>
  <c r="F14" i="3"/>
  <c r="I98" i="3"/>
  <c r="H98" i="3"/>
  <c r="G98" i="3"/>
  <c r="F98" i="3"/>
  <c r="E99" i="3"/>
  <c r="E98" i="3" s="1"/>
  <c r="J101" i="3"/>
  <c r="E18" i="3"/>
  <c r="J21" i="3"/>
  <c r="J36" i="3"/>
  <c r="J35" i="3"/>
  <c r="J17" i="3"/>
  <c r="J85" i="3"/>
  <c r="J84" i="3"/>
  <c r="J82" i="3"/>
  <c r="I23" i="3"/>
  <c r="G25" i="3"/>
  <c r="G23" i="3" s="1"/>
  <c r="F23" i="3"/>
  <c r="E23" i="3"/>
  <c r="J28" i="3"/>
  <c r="J27" i="3"/>
  <c r="J26" i="3"/>
  <c r="I78" i="3"/>
  <c r="H78" i="3"/>
  <c r="G78" i="3"/>
  <c r="F78" i="3"/>
  <c r="J83" i="3"/>
  <c r="J86" i="3"/>
  <c r="J90" i="3"/>
  <c r="J92" i="3"/>
  <c r="J72" i="3"/>
  <c r="J74" i="3"/>
  <c r="J75" i="3"/>
  <c r="J73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4" i="3"/>
  <c r="J33" i="3"/>
  <c r="J32" i="3"/>
  <c r="J31" i="3"/>
  <c r="J30" i="3"/>
  <c r="J29" i="3"/>
  <c r="J19" i="3"/>
  <c r="J20" i="3"/>
  <c r="J24" i="3"/>
  <c r="J76" i="3"/>
  <c r="J88" i="3"/>
  <c r="J89" i="3"/>
  <c r="J91" i="3"/>
  <c r="E79" i="3" l="1"/>
  <c r="J79" i="3" s="1"/>
  <c r="J25" i="3"/>
  <c r="E14" i="3"/>
  <c r="J18" i="3"/>
  <c r="E16" i="3"/>
  <c r="E15" i="3"/>
  <c r="J94" i="3"/>
  <c r="J99" i="3"/>
  <c r="J98" i="3" s="1"/>
  <c r="H23" i="3"/>
  <c r="J23" i="3" s="1"/>
  <c r="J87" i="3"/>
  <c r="J81" i="3"/>
  <c r="E78" i="3" l="1"/>
  <c r="J78" i="3" s="1"/>
  <c r="E13" i="3"/>
  <c r="J80" i="3"/>
  <c r="J15" i="3" s="1"/>
  <c r="J14" i="3"/>
  <c r="I16" i="3"/>
  <c r="I15" i="3"/>
  <c r="I13" i="3" s="1"/>
  <c r="F16" i="3"/>
  <c r="F15" i="3"/>
  <c r="F13" i="3" s="1"/>
  <c r="H16" i="3"/>
  <c r="G16" i="3"/>
  <c r="G15" i="3"/>
  <c r="G13" i="3" s="1"/>
  <c r="J16" i="3" l="1"/>
  <c r="J13" i="3"/>
</calcChain>
</file>

<file path=xl/sharedStrings.xml><?xml version="1.0" encoding="utf-8"?>
<sst xmlns="http://schemas.openxmlformats.org/spreadsheetml/2006/main" count="321" uniqueCount="164">
  <si>
    <t>ПЕРЕЧЕНЬ</t>
  </si>
  <si>
    <t>№ п/п</t>
  </si>
  <si>
    <t xml:space="preserve">Цель, задача, 
мероприятие
</t>
  </si>
  <si>
    <t xml:space="preserve">Срок 
реализа-ции
</t>
  </si>
  <si>
    <t xml:space="preserve">Участник программы </t>
  </si>
  <si>
    <t>Сумма расходов, тыс. рублей</t>
  </si>
  <si>
    <t>Всего</t>
  </si>
  <si>
    <t>Источники финансирования</t>
  </si>
  <si>
    <t>2020 год</t>
  </si>
  <si>
    <t>Администрация Поспелихинского района</t>
  </si>
  <si>
    <t>Районный бюджет</t>
  </si>
  <si>
    <t>Задача 1: Обеспечение условий для повышения качества предоставления жилищно-коммунальных услуг в сфере водоотведения</t>
  </si>
  <si>
    <t xml:space="preserve"> Задача 2: Обеспечение условий для повышения качества предоставления жилищно-коммунальных услуг в сфере теплоснабжения</t>
  </si>
  <si>
    <t>Задача 3: Обеспечение условий для повышения качества предоставления жилищно-коммунальных услуг в сфере водоснабжения</t>
  </si>
  <si>
    <t>Итого</t>
  </si>
  <si>
    <t xml:space="preserve"> в т.ч. краевой бюджет</t>
  </si>
  <si>
    <t>районный бюджет</t>
  </si>
  <si>
    <t>в т.ч. краевой бюджет</t>
  </si>
  <si>
    <t>Мероприятие1.1.</t>
  </si>
  <si>
    <t>Мероприятие 1.2.</t>
  </si>
  <si>
    <t>Мероприятие 2.1.</t>
  </si>
  <si>
    <t>Мероприятие 2.2.</t>
  </si>
  <si>
    <t>Мероприятие 2.3.</t>
  </si>
  <si>
    <t>Мероприятие 2.4.</t>
  </si>
  <si>
    <t>Мероприятие 2.5.</t>
  </si>
  <si>
    <t>Мероприятие 2.6.</t>
  </si>
  <si>
    <t>Мероприятие 2.7.</t>
  </si>
  <si>
    <t>Мероприятие 2.8.</t>
  </si>
  <si>
    <t>Мероприятие 2.9.</t>
  </si>
  <si>
    <t>Мероприятие 2.10.</t>
  </si>
  <si>
    <t>Мероприятие 2.11.</t>
  </si>
  <si>
    <t>Мероприятие 2.12.</t>
  </si>
  <si>
    <t>Мероприятие 2.14.</t>
  </si>
  <si>
    <t>Мероприятие 2.15.</t>
  </si>
  <si>
    <t>Мероприятие 3.1.</t>
  </si>
  <si>
    <t>Мероприятие 3.2.</t>
  </si>
  <si>
    <t>Мероприятие 3.3.</t>
  </si>
  <si>
    <t>Мероприятие 3.4.</t>
  </si>
  <si>
    <t>Мероприятие 3.5.</t>
  </si>
  <si>
    <t>Мероприятие 3.6.</t>
  </si>
  <si>
    <t>Мероприятие 3.7.</t>
  </si>
  <si>
    <t>Мероприятие 3.8.</t>
  </si>
  <si>
    <t>Приложение 2</t>
  </si>
  <si>
    <t>Цель: Бесперебойное обеспечение жителей Поспелихинского района коммунальными услугами нормативного качества.
Повышение эффективности и надежности функционирования жилищно-коммунального комплекса</t>
  </si>
  <si>
    <t>Приобретение сетевого насоса Wilo BL 125/400-90/4на котельную № 6 п. МИС с. Поспелиха</t>
  </si>
  <si>
    <t>Ремонт накопитель отстойника центральной канализации п МИС - с. Поспелиха</t>
  </si>
  <si>
    <t>Мероприятие 3.9.</t>
  </si>
  <si>
    <t>2024 год</t>
  </si>
  <si>
    <t xml:space="preserve"> ПЕРЕЧЕНЬ                                                                                                                           программных мероприятий муниципальной программы "Обеспечение населения Поспелихинского района Алтайского края жилищно-коммунльными услугами" на 2020-2024 годы</t>
  </si>
  <si>
    <t>Приобретение аварийного передвижного дизель генератора для резервного электроснабжения  котельных района мощностью 30кВт</t>
  </si>
  <si>
    <t>2020-2024</t>
  </si>
  <si>
    <t>Софинансирование мероприятий по капитальному ремонту  тепловых сетей в п.им. Мамонтова</t>
  </si>
  <si>
    <t>Софинансирование мероприятий по поставке и установке блочно-модульной котельной для теплоснабжения п. Гавриловский</t>
  </si>
  <si>
    <t>Софинансирование мероприятий по техническому перевооружению котельной №14 с. Николаевка</t>
  </si>
  <si>
    <t>Софинансирование мероприятий по капитальному ремонту тепловых сетей с. Николаевка</t>
  </si>
  <si>
    <t>Софинансирование мероприятий по строительному контролю технического перевооружения котельной №14 с. Николаевка</t>
  </si>
  <si>
    <t>Софинансирование мероприятий по строительному контролю капитального ремонта тепловой сети с. Николаевка</t>
  </si>
  <si>
    <t xml:space="preserve">Проведение технического обследования состояния здания котельной п. Гавриловский </t>
  </si>
  <si>
    <t>Проведение проверки достоверности сметной стоимости капитального ремонта тепловых сетей п.им. Мамонтова</t>
  </si>
  <si>
    <t>Разработка сметной документации стоимости  капитального ремонта тепловых сетей котельной №1 "Центральная" с. Поспелиха</t>
  </si>
  <si>
    <t>Проведение проверки достоверности сметной стоимости капитального ремонта тепловых сетей котельной №1 "Центральная" с. Поспелиха</t>
  </si>
  <si>
    <t>Софинансирование мероприятий по капитальному ремонту  тепловых сетей котельной №1 "Центральная" с. Поспелиха</t>
  </si>
  <si>
    <t>Софинансирование мероприятий по строительному контролю капитального ремонта тепловой сети п.им. Мамонтова</t>
  </si>
  <si>
    <t>Софинансирование мероприятий по строительному контролю капитального ремонта тепловых сетей  котельной №1 "Центральная" с. Поспелиха</t>
  </si>
  <si>
    <t>Софинансирование поставки и установки модульной котельной для теплоснабжения школы п. Хлебороб</t>
  </si>
  <si>
    <t>Софинансирование поставки и установки модульной котельной для ст. Озимая</t>
  </si>
  <si>
    <t>Разработка сметной документации стоимости капитального ремонта тепловой сети ст. Озимая</t>
  </si>
  <si>
    <t>Софинансирование мероприятий по капитальному ремонту тепловых сетей ст. Озимая</t>
  </si>
  <si>
    <t>Софинансирование мероприятий по строительному контролю капитального ремонта тепловой сети ст. Озимая</t>
  </si>
  <si>
    <t>Проведение проверки достоверности сметной стоимости капитального ремонта тепловой сети ст. Озимая</t>
  </si>
  <si>
    <t>Разработка сметной документации: стоимости технического перевооружения котельной №25,  проведения капитального ремонта тепловых сетей п. Факел Социализма</t>
  </si>
  <si>
    <t>Проведение проверки достоверности сметной стоимости технического перевооружения котельной №25 п. Факел Социализма</t>
  </si>
  <si>
    <t>Проведение проверки достоверности сметной стоимости  капитального ремонта тепловых сетей в п. Факел Социализма</t>
  </si>
  <si>
    <t>Софинансирование мероприятий по техническому перевооружению котельной №25 п. Факел Социализма</t>
  </si>
  <si>
    <t>Софинансирование мероприятий по капитальному ремонту тепловых сетей п. Факел Социализма</t>
  </si>
  <si>
    <t>Софинансирование мероприятий по строительному контролю технического перевооружения котельной №25 п. Факел Социализма</t>
  </si>
  <si>
    <t>Софинансирование мероприятий по строительному контролю капитального ремонта тепловой сети п. Факел Социализма</t>
  </si>
  <si>
    <t>Разработка сметной документации стоимости  капитального ремонта тепловых сетей п. Гавриловский</t>
  </si>
  <si>
    <t>Проведение проверки достоверности сметной стоимости капитального ремонта тепловых сетей п. Гавриловский</t>
  </si>
  <si>
    <t>Софинансирование мероприятий по капитальному ремонту  тепловых сетей п. Гавриловский</t>
  </si>
  <si>
    <t>Софинансирование мероприятий по строительному контролю капитального ремонта тепловых сетей п. Гавриловский</t>
  </si>
  <si>
    <t>Приобретение твердотопливного водогрейного котла КВр-0,47 для котельной ст. Озимая</t>
  </si>
  <si>
    <t>Приобретение твердотопливного водогрейного котла КВр-0,35 для школьной котельной п. Хлебороб</t>
  </si>
  <si>
    <t>Приобретение твердотопливного водогрейного котла КВр-0,47 для котельной №25 п. Факел Социализма</t>
  </si>
  <si>
    <t>Приобретение твердотопливного водогрейного котла КВр-0,35 для котельной №3 "РОВД" с. Поспелиха</t>
  </si>
  <si>
    <t>Строительство склада угля для котельной №3 "РОВД" с. Поспелиха</t>
  </si>
  <si>
    <t>Мероприятие 2.30.</t>
  </si>
  <si>
    <t>Мероприятие 2.31.</t>
  </si>
  <si>
    <t>Мероприятие 2.32.</t>
  </si>
  <si>
    <t>Мероприятие 2.33.</t>
  </si>
  <si>
    <t>Мероприятие 2.34.</t>
  </si>
  <si>
    <t>Мероприятие 2.35.</t>
  </si>
  <si>
    <t>Мероприятие 2.36.</t>
  </si>
  <si>
    <t>Мероприятие 2.37.</t>
  </si>
  <si>
    <t>Мероприятие 2.38.</t>
  </si>
  <si>
    <t>Мероприятие 2.39.</t>
  </si>
  <si>
    <t>Мероприятие 2.40.</t>
  </si>
  <si>
    <t>Мероприятие 2.41.</t>
  </si>
  <si>
    <t>Мероприятие 2.42.</t>
  </si>
  <si>
    <t>Мероприятие 2.43.</t>
  </si>
  <si>
    <t>Мероприятие 2.44.</t>
  </si>
  <si>
    <t>Мероприятие 2.45.</t>
  </si>
  <si>
    <t>Мероприятие 2.46.</t>
  </si>
  <si>
    <t>Мероприятие 2.47.</t>
  </si>
  <si>
    <t>Строительство склада угля для котельной ПМК с. Поспелиха</t>
  </si>
  <si>
    <t>Приобретение твердотопливного водогрейного котла КВр-1,2 для котельной п. им. Мамонтова</t>
  </si>
  <si>
    <t>Софинансирование мероприятий по капитальному ремонту тепловых сетей с. Калмыцкие Мысы</t>
  </si>
  <si>
    <t>Разработка сметной документации стоимости капитального ремонта тепловых сетей с. К-Мысы</t>
  </si>
  <si>
    <t>Проведение проверки достоверности сметной стоимости капитального ремонта тепловых сетей с. К-Мысы</t>
  </si>
  <si>
    <t>Софинансирование мероприятий по строительному контролю капитального ремонта тепловых сетей с. К-Мысы</t>
  </si>
  <si>
    <t>Приобретение твердотопливного водогрейного котла КВр-0,8 для котельной с. Калмыцкие Мысы</t>
  </si>
  <si>
    <t>Софинансирование технического перевооружения водозаборной скважины расположенной по адресу: ул. Степная,14а с. Николаевка  Николаевского сельсовета со строительным контролем</t>
  </si>
  <si>
    <t>Софинансирование технического перевооружения водозаборной скважины расположенной по адресу: ул. Ленинская,29 с. Николаевка  Николаевского сельсовета со строительным контролем</t>
  </si>
  <si>
    <t>Софинансирование технического перевооружения водозаборной скважины расположенной по адресу: ул. Алтайская,77а с. Красноярское Красноярского сельсовета со строительным контролем</t>
  </si>
  <si>
    <t>Софинансирование технического перевооружения водозаборной скважины расположенной по адресу: ул. Молодежная,29 с. Красноярское Красноярского сельсовета со строительным контролем</t>
  </si>
  <si>
    <t xml:space="preserve">Проверка достоверности сметной стоимости по технческому перевооружению  скважин с. Николаевка и с. Красноярское </t>
  </si>
  <si>
    <t>Приобретение глубинного погружного насоса ЭЦВ 6-10-120 для водозаборной скважины</t>
  </si>
  <si>
    <t>Приобретение высокочастотного регулятора на КНС п. МИС с. Поспелиха</t>
  </si>
  <si>
    <t>Разработка сметной документации: стоимости технического перевооружения котельной №14 с. Николаевка,  проведения капитального ремонта тепловых сетей с. Николаевка</t>
  </si>
  <si>
    <t>Проведение проверки достоверности сметной стоимости технического перевооружения котельной №14 с. Николаевка</t>
  </si>
  <si>
    <t>Проведение проверки достоверности сметной стоимости  капитального ремонта тепловых сетей в с. Николаевка</t>
  </si>
  <si>
    <t>Мероприятие 1.3.</t>
  </si>
  <si>
    <t>Краевой бюджет</t>
  </si>
  <si>
    <t>Разработка проектно-сметной документации строительства водозаборного сооружения в с. Поломошное</t>
  </si>
  <si>
    <t>Предоставление лицензии за право пользования участками недр местного значения для геологического изучения в целях поисков и оценки подземных вод и их добычи с.Поломошное</t>
  </si>
  <si>
    <t>Проведение государственной экспетизы строительства водозаборного сооружения в с. Поломошное</t>
  </si>
  <si>
    <t>Софинансирование строительства водозаборного сооружения в с. Поломошное со строительным контролем</t>
  </si>
  <si>
    <t>Проведение геологического изучения в целях поисков и оценки подземных вод и их добычи в с. Поломошное</t>
  </si>
  <si>
    <t>Приобретение твердотопливного водогрейного котла КВр-0,47 ОУР для школьной котельной с. Клепечиха</t>
  </si>
  <si>
    <t>Разработка сметной докуменации стоимости подготовки проектно-сметной документации на капитальный ремонт водопроводной сети с. Николаевка</t>
  </si>
  <si>
    <t>Поставка контейнеров и (или) бункеров для накопения ТКО</t>
  </si>
  <si>
    <t>Мероприятие 4.1.</t>
  </si>
  <si>
    <t>Мероприятие 2.16.</t>
  </si>
  <si>
    <t>Мероприятие 2.17.</t>
  </si>
  <si>
    <t>Мероприятие 2.18.</t>
  </si>
  <si>
    <t>Мероприятие 2.19.</t>
  </si>
  <si>
    <t>Мероприятие 2.20.</t>
  </si>
  <si>
    <t>Мероприятие 2.21.</t>
  </si>
  <si>
    <t>Мероприятие 2.22.</t>
  </si>
  <si>
    <t>Мероприятие 2.23.</t>
  </si>
  <si>
    <t>Мероприятие 2.24.</t>
  </si>
  <si>
    <t>Мероприятие 2.25.</t>
  </si>
  <si>
    <t>Мероприятие 2.26.</t>
  </si>
  <si>
    <t>Мероприятие 2.27.</t>
  </si>
  <si>
    <t>Мероприятие 2.28.</t>
  </si>
  <si>
    <t>Мероприятие 2.29.</t>
  </si>
  <si>
    <t>Разработка документации по  капитальному ремонту тепловых сетей п.им. Мамонтова</t>
  </si>
  <si>
    <t>Разработка документации по техническому перевооружению котельной п.им. Мамонтова</t>
  </si>
  <si>
    <t>Проведение проверки достоверности сметной стоимости технического перевооружения котельной п.им. Мамонтова</t>
  </si>
  <si>
    <t>Задача 4: Обеспечение условий для повышения качества предоставления жилищно-коммунальных услуг в сфере ТКО</t>
  </si>
  <si>
    <t>Приобретение насоса на КНС мкр. Водстрой с. Поспелиха</t>
  </si>
  <si>
    <t>Мероприятие 2.13.</t>
  </si>
  <si>
    <t>Мероприятие 2.48.</t>
  </si>
  <si>
    <t>Мероприятие 2.49.</t>
  </si>
  <si>
    <t>Мероприятие 2.50.</t>
  </si>
  <si>
    <t>Мероприятие 2.51.</t>
  </si>
  <si>
    <t>Мероприятие 3.10.</t>
  </si>
  <si>
    <t>Мероприятие 3.11.</t>
  </si>
  <si>
    <t>Мероприятие 3.12.</t>
  </si>
  <si>
    <t>Мероприятие 3.13.</t>
  </si>
  <si>
    <t>Софинансирование мероприятий по строительному контролю и капитальному ремонту  скважин п. Гавриловский и п. 12 лет Октября</t>
  </si>
  <si>
    <t>Мероприятие 3.14.</t>
  </si>
  <si>
    <t>Софинансирование мероприятий по капитальному ремонту скважин п. Гавриловский, п.12 лет Октября.</t>
  </si>
  <si>
    <t>к муниципальной программе "Обеспечение населения Поспелихинского района Алтайского края жилищно-коммунальными услугами" на 2020-2024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</si>
</sst>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3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9" fillId="0" borderId="0" xfId="0" applyFont="1" applyAlignment="1"/>
    <xf numFmtId="0" fontId="10" fillId="0" borderId="0" xfId="0" applyFont="1"/>
    <xf numFmtId="0" fontId="12" fillId="4" borderId="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0" fillId="0" borderId="0" xfId="0" applyBorder="1"/>
    <xf numFmtId="0" fontId="2" fillId="4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4" xfId="0" applyBorder="1"/>
    <xf numFmtId="0" fontId="0" fillId="0" borderId="5" xfId="0" applyBorder="1"/>
    <xf numFmtId="0" fontId="0" fillId="0" borderId="10" xfId="0" applyBorder="1"/>
    <xf numFmtId="3" fontId="6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3" borderId="19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18" xfId="0" applyBorder="1" applyAlignment="1">
      <alignment vertical="center"/>
    </xf>
    <xf numFmtId="0" fontId="8" fillId="3" borderId="7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2"/>
  <sheetViews>
    <sheetView tabSelected="1" topLeftCell="A28" workbookViewId="0">
      <selection activeCell="M90" sqref="M90"/>
    </sheetView>
  </sheetViews>
  <sheetFormatPr defaultRowHeight="12.75" x14ac:dyDescent="0.2"/>
  <cols>
    <col min="1" max="1" width="15.85546875" customWidth="1"/>
    <col min="2" max="2" width="28" customWidth="1"/>
    <col min="3" max="3" width="10.42578125" customWidth="1"/>
    <col min="4" max="4" width="17.28515625" customWidth="1"/>
    <col min="5" max="5" width="11.28515625" customWidth="1"/>
    <col min="6" max="6" width="10.42578125" customWidth="1"/>
    <col min="7" max="8" width="9.85546875" customWidth="1"/>
    <col min="9" max="9" width="10.140625" customWidth="1"/>
    <col min="10" max="10" width="11.5703125" customWidth="1"/>
    <col min="11" max="11" width="13.5703125" customWidth="1"/>
  </cols>
  <sheetData>
    <row r="1" spans="1:14" ht="6.75" customHeight="1" x14ac:dyDescent="0.2"/>
    <row r="2" spans="1:14" ht="18.75" x14ac:dyDescent="0.3">
      <c r="H2" s="30" t="s">
        <v>42</v>
      </c>
      <c r="I2" s="31"/>
      <c r="J2" s="31"/>
      <c r="K2" s="30"/>
      <c r="L2" s="3"/>
      <c r="M2" s="3"/>
      <c r="N2" s="3"/>
    </row>
    <row r="3" spans="1:14" ht="9" customHeight="1" x14ac:dyDescent="0.2">
      <c r="H3" s="119" t="s">
        <v>163</v>
      </c>
      <c r="I3" s="119"/>
      <c r="J3" s="119"/>
      <c r="K3" s="119"/>
      <c r="L3" s="2"/>
      <c r="M3" s="2"/>
      <c r="N3" s="2"/>
    </row>
    <row r="4" spans="1:14" ht="64.5" customHeight="1" x14ac:dyDescent="0.2">
      <c r="G4" s="2"/>
      <c r="H4" s="119"/>
      <c r="I4" s="119"/>
      <c r="J4" s="119"/>
      <c r="K4" s="119"/>
      <c r="L4" s="2"/>
      <c r="M4" s="2"/>
      <c r="N4" s="2"/>
    </row>
    <row r="5" spans="1:14" ht="18.75" hidden="1" customHeight="1" x14ac:dyDescent="0.2"/>
    <row r="6" spans="1:14" ht="15.75" hidden="1" customHeight="1" x14ac:dyDescent="0.3">
      <c r="E6" s="1" t="s">
        <v>0</v>
      </c>
    </row>
    <row r="7" spans="1:14" ht="60" customHeight="1" x14ac:dyDescent="0.2">
      <c r="B7" s="122" t="s">
        <v>48</v>
      </c>
      <c r="C7" s="122"/>
      <c r="D7" s="122"/>
      <c r="E7" s="122"/>
      <c r="F7" s="122"/>
      <c r="G7" s="122"/>
      <c r="H7" s="122"/>
      <c r="I7" s="122"/>
      <c r="J7" s="2"/>
      <c r="K7" s="2"/>
    </row>
    <row r="8" spans="1:14" ht="27.75" customHeight="1" x14ac:dyDescent="0.2">
      <c r="B8" s="122"/>
      <c r="C8" s="122"/>
      <c r="D8" s="122"/>
      <c r="E8" s="122"/>
      <c r="F8" s="122"/>
      <c r="G8" s="122"/>
      <c r="H8" s="122"/>
      <c r="I8" s="122"/>
      <c r="J8" s="2"/>
      <c r="K8" s="2"/>
    </row>
    <row r="9" spans="1:14" ht="27.75" customHeight="1" thickBot="1" x14ac:dyDescent="0.25">
      <c r="F9" s="4"/>
      <c r="G9" s="4"/>
      <c r="H9" s="4"/>
    </row>
    <row r="10" spans="1:14" ht="63.75" customHeight="1" x14ac:dyDescent="0.2">
      <c r="A10" s="76" t="s">
        <v>1</v>
      </c>
      <c r="B10" s="78" t="s">
        <v>2</v>
      </c>
      <c r="C10" s="78" t="s">
        <v>3</v>
      </c>
      <c r="D10" s="123" t="s">
        <v>4</v>
      </c>
      <c r="E10" s="78" t="s">
        <v>5</v>
      </c>
      <c r="F10" s="78"/>
      <c r="G10" s="78"/>
      <c r="H10" s="78"/>
      <c r="I10" s="78"/>
      <c r="J10" s="78" t="s">
        <v>6</v>
      </c>
      <c r="K10" s="120" t="s">
        <v>7</v>
      </c>
    </row>
    <row r="11" spans="1:14" x14ac:dyDescent="0.2">
      <c r="A11" s="77"/>
      <c r="B11" s="79"/>
      <c r="C11" s="79"/>
      <c r="D11" s="124"/>
      <c r="E11" s="5" t="s">
        <v>8</v>
      </c>
      <c r="F11" s="5">
        <v>2021</v>
      </c>
      <c r="G11" s="5">
        <v>2022</v>
      </c>
      <c r="H11" s="6">
        <v>2023</v>
      </c>
      <c r="I11" s="6" t="s">
        <v>47</v>
      </c>
      <c r="J11" s="79"/>
      <c r="K11" s="121"/>
    </row>
    <row r="12" spans="1:14" ht="13.5" thickBot="1" x14ac:dyDescent="0.25">
      <c r="A12" s="16">
        <v>1</v>
      </c>
      <c r="B12" s="17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0">
        <v>8</v>
      </c>
      <c r="I12" s="20">
        <v>9</v>
      </c>
      <c r="J12" s="20">
        <v>10</v>
      </c>
      <c r="K12" s="21">
        <v>11</v>
      </c>
    </row>
    <row r="13" spans="1:14" ht="39" customHeight="1" x14ac:dyDescent="0.2">
      <c r="A13" s="89" t="s">
        <v>43</v>
      </c>
      <c r="B13" s="90"/>
      <c r="C13" s="95" t="s">
        <v>50</v>
      </c>
      <c r="D13" s="73" t="s">
        <v>9</v>
      </c>
      <c r="E13" s="69">
        <f>E14+E15</f>
        <v>5271.5439999999999</v>
      </c>
      <c r="F13" s="26">
        <f>F14+F15</f>
        <v>4756</v>
      </c>
      <c r="G13" s="26">
        <f>G14+G15</f>
        <v>6880</v>
      </c>
      <c r="H13" s="26">
        <f>H14+H15</f>
        <v>5247</v>
      </c>
      <c r="I13" s="26">
        <f t="shared" ref="I13" si="0">I14+I15</f>
        <v>4120</v>
      </c>
      <c r="J13" s="69">
        <f>J14+J15</f>
        <v>26274.544000000002</v>
      </c>
      <c r="K13" s="55" t="s">
        <v>14</v>
      </c>
    </row>
    <row r="14" spans="1:14" ht="36" customHeight="1" x14ac:dyDescent="0.2">
      <c r="A14" s="91"/>
      <c r="B14" s="92"/>
      <c r="C14" s="96"/>
      <c r="D14" s="74"/>
      <c r="E14" s="69">
        <f>E17+E24+E79+E99</f>
        <v>4271.5439999999999</v>
      </c>
      <c r="F14" s="26">
        <f>F17+F24+F79+F99</f>
        <v>0</v>
      </c>
      <c r="G14" s="26">
        <f>G17+G24+G79+G99</f>
        <v>0</v>
      </c>
      <c r="H14" s="26">
        <f>H17+H24+H79+H99</f>
        <v>0</v>
      </c>
      <c r="I14" s="26">
        <f>I17+I24+I79+I99</f>
        <v>0</v>
      </c>
      <c r="J14" s="69">
        <f>J17+J24+J99+J79</f>
        <v>4271.5439999999999</v>
      </c>
      <c r="K14" s="23" t="s">
        <v>17</v>
      </c>
    </row>
    <row r="15" spans="1:14" ht="34.5" customHeight="1" x14ac:dyDescent="0.2">
      <c r="A15" s="93"/>
      <c r="B15" s="94"/>
      <c r="C15" s="97"/>
      <c r="D15" s="75"/>
      <c r="E15" s="68">
        <f>E18+E25+E80+E100</f>
        <v>1000</v>
      </c>
      <c r="F15" s="27">
        <f>SUM(F18+F25+F80+F100)</f>
        <v>4756</v>
      </c>
      <c r="G15" s="27">
        <f>G18+G25+G80+G100</f>
        <v>6880</v>
      </c>
      <c r="H15" s="27">
        <f>H18+H25+H80+H100</f>
        <v>5247</v>
      </c>
      <c r="I15" s="27">
        <f>I18+I25+I80+I100</f>
        <v>4120</v>
      </c>
      <c r="J15" s="26">
        <f>J18+J25+J80+J100</f>
        <v>22003</v>
      </c>
      <c r="K15" s="27" t="s">
        <v>10</v>
      </c>
    </row>
    <row r="16" spans="1:14" ht="34.5" customHeight="1" x14ac:dyDescent="0.2">
      <c r="A16" s="104" t="s">
        <v>11</v>
      </c>
      <c r="B16" s="105"/>
      <c r="C16" s="101" t="s">
        <v>50</v>
      </c>
      <c r="D16" s="110" t="s">
        <v>9</v>
      </c>
      <c r="E16" s="54">
        <f>E17+E18</f>
        <v>65</v>
      </c>
      <c r="F16" s="51">
        <f>F18</f>
        <v>300</v>
      </c>
      <c r="G16" s="51">
        <f>G17+G18</f>
        <v>300</v>
      </c>
      <c r="H16" s="51">
        <f>H17+H18</f>
        <v>0</v>
      </c>
      <c r="I16" s="51">
        <f>I17+I18</f>
        <v>0</v>
      </c>
      <c r="J16" s="52">
        <f>J17+J18</f>
        <v>665</v>
      </c>
      <c r="K16" s="45" t="s">
        <v>14</v>
      </c>
    </row>
    <row r="17" spans="1:11" ht="34.5" customHeight="1" x14ac:dyDescent="0.2">
      <c r="A17" s="106"/>
      <c r="B17" s="107"/>
      <c r="C17" s="102"/>
      <c r="D17" s="111"/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2">
        <f>E17+F17+G17+H17+I17</f>
        <v>0</v>
      </c>
      <c r="K17" s="44" t="s">
        <v>15</v>
      </c>
    </row>
    <row r="18" spans="1:11" ht="41.25" customHeight="1" x14ac:dyDescent="0.2">
      <c r="A18" s="108"/>
      <c r="B18" s="109"/>
      <c r="C18" s="103"/>
      <c r="D18" s="112"/>
      <c r="E18" s="53">
        <f>E19+E20+E21</f>
        <v>65</v>
      </c>
      <c r="F18" s="24">
        <f>SUM(F19:F21)</f>
        <v>300</v>
      </c>
      <c r="G18" s="24">
        <f>SUM(G19:G21)</f>
        <v>300</v>
      </c>
      <c r="H18" s="24">
        <f>SUM(H19:H21)</f>
        <v>0</v>
      </c>
      <c r="I18" s="24">
        <f>SUM(I19:I21)</f>
        <v>0</v>
      </c>
      <c r="J18" s="53">
        <f>SUM(J19:J21)</f>
        <v>665</v>
      </c>
      <c r="K18" s="25" t="s">
        <v>10</v>
      </c>
    </row>
    <row r="19" spans="1:11" ht="45" customHeight="1" x14ac:dyDescent="0.2">
      <c r="A19" s="19" t="s">
        <v>18</v>
      </c>
      <c r="B19" s="10" t="s">
        <v>45</v>
      </c>
      <c r="C19" s="7">
        <v>2021</v>
      </c>
      <c r="D19" s="22" t="s">
        <v>9</v>
      </c>
      <c r="E19" s="7"/>
      <c r="F19" s="7">
        <v>300</v>
      </c>
      <c r="G19" s="7"/>
      <c r="H19" s="7"/>
      <c r="I19" s="7"/>
      <c r="J19" s="9">
        <f>E19+F19+G19+H19+I19</f>
        <v>300</v>
      </c>
      <c r="K19" s="7" t="s">
        <v>10</v>
      </c>
    </row>
    <row r="20" spans="1:11" ht="63.75" customHeight="1" x14ac:dyDescent="0.2">
      <c r="A20" s="13" t="s">
        <v>19</v>
      </c>
      <c r="B20" s="10" t="s">
        <v>117</v>
      </c>
      <c r="C20" s="7">
        <v>2022</v>
      </c>
      <c r="D20" s="22" t="s">
        <v>9</v>
      </c>
      <c r="E20" s="7"/>
      <c r="F20" s="7"/>
      <c r="G20" s="7">
        <v>300</v>
      </c>
      <c r="H20" s="7"/>
      <c r="I20" s="7"/>
      <c r="J20" s="9">
        <f>E20+F20+G20+H20+I20</f>
        <v>300</v>
      </c>
      <c r="K20" s="14" t="s">
        <v>10</v>
      </c>
    </row>
    <row r="21" spans="1:11" ht="63.75" customHeight="1" x14ac:dyDescent="0.2">
      <c r="A21" s="58" t="s">
        <v>121</v>
      </c>
      <c r="B21" s="10" t="s">
        <v>150</v>
      </c>
      <c r="C21" s="57">
        <v>2020</v>
      </c>
      <c r="D21" s="22" t="s">
        <v>9</v>
      </c>
      <c r="E21" s="57">
        <v>65</v>
      </c>
      <c r="F21" s="57"/>
      <c r="G21" s="57"/>
      <c r="H21" s="57"/>
      <c r="I21" s="57"/>
      <c r="J21" s="9">
        <f>E21+F21+G21+H21+I21</f>
        <v>65</v>
      </c>
      <c r="K21" s="14" t="s">
        <v>10</v>
      </c>
    </row>
    <row r="22" spans="1:11" ht="17.25" customHeight="1" x14ac:dyDescent="0.2">
      <c r="A22" s="98"/>
      <c r="B22" s="99"/>
      <c r="C22" s="99"/>
      <c r="D22" s="99"/>
      <c r="E22" s="99"/>
      <c r="F22" s="99"/>
      <c r="G22" s="99"/>
      <c r="H22" s="99"/>
      <c r="I22" s="99"/>
      <c r="J22" s="99"/>
      <c r="K22" s="100"/>
    </row>
    <row r="23" spans="1:11" ht="32.25" customHeight="1" x14ac:dyDescent="0.2">
      <c r="A23" s="113" t="s">
        <v>12</v>
      </c>
      <c r="B23" s="81"/>
      <c r="C23" s="86" t="s">
        <v>50</v>
      </c>
      <c r="D23" s="86" t="s">
        <v>9</v>
      </c>
      <c r="E23" s="25">
        <f>E24+E25</f>
        <v>906.59199999999998</v>
      </c>
      <c r="F23" s="25">
        <f>F24+F25</f>
        <v>3840</v>
      </c>
      <c r="G23" s="25">
        <f>G24+G25</f>
        <v>5480</v>
      </c>
      <c r="H23" s="25">
        <f>H24+H25</f>
        <v>5180</v>
      </c>
      <c r="I23" s="25">
        <f>I24+I25</f>
        <v>4120</v>
      </c>
      <c r="J23" s="25">
        <f>E23+F23+G23+H23+I23</f>
        <v>19526.592000000001</v>
      </c>
      <c r="K23" s="45" t="s">
        <v>14</v>
      </c>
    </row>
    <row r="24" spans="1:11" ht="30" customHeight="1" x14ac:dyDescent="0.2">
      <c r="A24" s="114"/>
      <c r="B24" s="115"/>
      <c r="C24" s="87"/>
      <c r="D24" s="87"/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f>E24+F24+G24+H24+I24</f>
        <v>0</v>
      </c>
      <c r="K24" s="44" t="s">
        <v>15</v>
      </c>
    </row>
    <row r="25" spans="1:11" ht="31.5" customHeight="1" x14ac:dyDescent="0.2">
      <c r="A25" s="116"/>
      <c r="B25" s="117"/>
      <c r="C25" s="88"/>
      <c r="D25" s="88"/>
      <c r="E25" s="25">
        <f>SUM(E26:E76)</f>
        <v>906.59199999999998</v>
      </c>
      <c r="F25" s="25">
        <f>SUM(F26:F76)</f>
        <v>3840</v>
      </c>
      <c r="G25" s="25">
        <f t="shared" ref="G25" si="1">SUM(G26:G76)</f>
        <v>5480</v>
      </c>
      <c r="H25" s="25">
        <f>SUM(H26:H76)</f>
        <v>5180</v>
      </c>
      <c r="I25" s="25">
        <f>SUM(I26:I76)</f>
        <v>4120</v>
      </c>
      <c r="J25" s="25">
        <f>SUM(J26:J76)</f>
        <v>19526.592000000001</v>
      </c>
      <c r="K25" s="43" t="s">
        <v>16</v>
      </c>
    </row>
    <row r="26" spans="1:11" ht="88.9" customHeight="1" x14ac:dyDescent="0.2">
      <c r="A26" s="36" t="s">
        <v>20</v>
      </c>
      <c r="B26" s="29" t="s">
        <v>118</v>
      </c>
      <c r="C26" s="48">
        <v>2021</v>
      </c>
      <c r="D26" s="40" t="s">
        <v>9</v>
      </c>
      <c r="E26" s="48"/>
      <c r="F26" s="48">
        <v>200</v>
      </c>
      <c r="G26" s="48"/>
      <c r="H26" s="48"/>
      <c r="I26" s="48"/>
      <c r="J26" s="47">
        <f>SUM(E26:I26)</f>
        <v>200</v>
      </c>
      <c r="K26" s="42" t="s">
        <v>10</v>
      </c>
    </row>
    <row r="27" spans="1:11" ht="64.900000000000006" customHeight="1" x14ac:dyDescent="0.2">
      <c r="A27" s="36" t="s">
        <v>21</v>
      </c>
      <c r="B27" s="32" t="s">
        <v>119</v>
      </c>
      <c r="C27" s="48">
        <v>2021</v>
      </c>
      <c r="D27" s="40" t="s">
        <v>9</v>
      </c>
      <c r="E27" s="48"/>
      <c r="F27" s="48">
        <v>20</v>
      </c>
      <c r="G27" s="48"/>
      <c r="H27" s="48"/>
      <c r="I27" s="48"/>
      <c r="J27" s="47">
        <f>SUM(E27:I27)</f>
        <v>20</v>
      </c>
      <c r="K27" s="42" t="s">
        <v>10</v>
      </c>
    </row>
    <row r="28" spans="1:11" ht="57.6" customHeight="1" x14ac:dyDescent="0.2">
      <c r="A28" s="36" t="s">
        <v>22</v>
      </c>
      <c r="B28" s="32" t="s">
        <v>120</v>
      </c>
      <c r="C28" s="48">
        <v>2021</v>
      </c>
      <c r="D28" s="40" t="s">
        <v>9</v>
      </c>
      <c r="E28" s="48"/>
      <c r="F28" s="48">
        <v>20</v>
      </c>
      <c r="G28" s="48"/>
      <c r="H28" s="48"/>
      <c r="I28" s="48"/>
      <c r="J28" s="47">
        <f>SUM(E28:I28)</f>
        <v>20</v>
      </c>
      <c r="K28" s="42" t="s">
        <v>10</v>
      </c>
    </row>
    <row r="29" spans="1:11" ht="51" x14ac:dyDescent="0.2">
      <c r="A29" s="36" t="s">
        <v>23</v>
      </c>
      <c r="B29" s="29" t="s">
        <v>53</v>
      </c>
      <c r="C29" s="7">
        <v>2022</v>
      </c>
      <c r="D29" s="7" t="s">
        <v>9</v>
      </c>
      <c r="E29" s="7"/>
      <c r="F29" s="7"/>
      <c r="G29" s="7">
        <v>500</v>
      </c>
      <c r="H29" s="7"/>
      <c r="I29" s="7"/>
      <c r="J29" s="9">
        <f t="shared" ref="J29:J47" si="2">SUM(E29:I29)</f>
        <v>500</v>
      </c>
      <c r="K29" s="42" t="s">
        <v>10</v>
      </c>
    </row>
    <row r="30" spans="1:11" ht="51" x14ac:dyDescent="0.2">
      <c r="A30" s="36" t="s">
        <v>24</v>
      </c>
      <c r="B30" s="29" t="s">
        <v>54</v>
      </c>
      <c r="C30" s="7">
        <v>2022</v>
      </c>
      <c r="D30" s="7" t="s">
        <v>9</v>
      </c>
      <c r="E30" s="7"/>
      <c r="F30" s="7"/>
      <c r="G30" s="7">
        <v>1200</v>
      </c>
      <c r="H30" s="7"/>
      <c r="I30" s="7"/>
      <c r="J30" s="9">
        <f t="shared" si="2"/>
        <v>1200</v>
      </c>
      <c r="K30" s="14" t="s">
        <v>10</v>
      </c>
    </row>
    <row r="31" spans="1:11" ht="60" customHeight="1" x14ac:dyDescent="0.2">
      <c r="A31" s="36" t="s">
        <v>25</v>
      </c>
      <c r="B31" s="29" t="s">
        <v>55</v>
      </c>
      <c r="C31" s="7">
        <v>2022</v>
      </c>
      <c r="D31" s="7" t="s">
        <v>9</v>
      </c>
      <c r="E31" s="7"/>
      <c r="F31" s="7"/>
      <c r="G31" s="7">
        <v>500</v>
      </c>
      <c r="H31" s="7"/>
      <c r="I31" s="7"/>
      <c r="J31" s="9">
        <f t="shared" si="2"/>
        <v>500</v>
      </c>
      <c r="K31" s="14" t="s">
        <v>10</v>
      </c>
    </row>
    <row r="32" spans="1:11" ht="60" customHeight="1" x14ac:dyDescent="0.2">
      <c r="A32" s="36" t="s">
        <v>26</v>
      </c>
      <c r="B32" s="29" t="s">
        <v>56</v>
      </c>
      <c r="C32" s="7">
        <v>2022</v>
      </c>
      <c r="D32" s="7" t="s">
        <v>9</v>
      </c>
      <c r="E32" s="7"/>
      <c r="F32" s="7"/>
      <c r="G32" s="7">
        <v>110</v>
      </c>
      <c r="H32" s="7"/>
      <c r="I32" s="7"/>
      <c r="J32" s="9">
        <f t="shared" si="2"/>
        <v>110</v>
      </c>
      <c r="K32" s="14" t="s">
        <v>10</v>
      </c>
    </row>
    <row r="33" spans="1:11" ht="52.9" customHeight="1" x14ac:dyDescent="0.2">
      <c r="A33" s="36" t="s">
        <v>27</v>
      </c>
      <c r="B33" s="29" t="s">
        <v>146</v>
      </c>
      <c r="C33" s="7">
        <v>2020</v>
      </c>
      <c r="D33" s="7" t="s">
        <v>9</v>
      </c>
      <c r="E33" s="7">
        <v>100</v>
      </c>
      <c r="F33" s="7"/>
      <c r="G33" s="7"/>
      <c r="H33" s="7"/>
      <c r="I33" s="7"/>
      <c r="J33" s="9">
        <f t="shared" si="2"/>
        <v>100</v>
      </c>
      <c r="K33" s="14" t="s">
        <v>10</v>
      </c>
    </row>
    <row r="34" spans="1:11" ht="63.75" x14ac:dyDescent="0.2">
      <c r="A34" s="36" t="s">
        <v>28</v>
      </c>
      <c r="B34" s="32" t="s">
        <v>58</v>
      </c>
      <c r="C34" s="7">
        <v>2020</v>
      </c>
      <c r="D34" s="7" t="s">
        <v>9</v>
      </c>
      <c r="E34" s="7">
        <v>20</v>
      </c>
      <c r="F34" s="7"/>
      <c r="G34" s="7"/>
      <c r="H34" s="7"/>
      <c r="I34" s="7"/>
      <c r="J34" s="9">
        <f t="shared" si="2"/>
        <v>20</v>
      </c>
      <c r="K34" s="14" t="s">
        <v>10</v>
      </c>
    </row>
    <row r="35" spans="1:11" ht="44.45" customHeight="1" x14ac:dyDescent="0.2">
      <c r="A35" s="36" t="s">
        <v>29</v>
      </c>
      <c r="B35" s="29" t="s">
        <v>147</v>
      </c>
      <c r="C35" s="56">
        <v>2020</v>
      </c>
      <c r="D35" s="56" t="s">
        <v>9</v>
      </c>
      <c r="E35" s="56">
        <v>100</v>
      </c>
      <c r="F35" s="56"/>
      <c r="G35" s="56"/>
      <c r="H35" s="56"/>
      <c r="I35" s="56"/>
      <c r="J35" s="9">
        <f>E35+F35+G35+H35+I35</f>
        <v>100</v>
      </c>
      <c r="K35" s="14" t="s">
        <v>10</v>
      </c>
    </row>
    <row r="36" spans="1:11" ht="63.75" x14ac:dyDescent="0.2">
      <c r="A36" s="36" t="s">
        <v>30</v>
      </c>
      <c r="B36" s="32" t="s">
        <v>148</v>
      </c>
      <c r="C36" s="56">
        <v>2020</v>
      </c>
      <c r="D36" s="56" t="s">
        <v>9</v>
      </c>
      <c r="E36" s="56">
        <v>20</v>
      </c>
      <c r="F36" s="56"/>
      <c r="G36" s="56"/>
      <c r="H36" s="56"/>
      <c r="I36" s="56"/>
      <c r="J36" s="9">
        <f>E36+F36+G36+H36+I36</f>
        <v>20</v>
      </c>
      <c r="K36" s="14" t="s">
        <v>10</v>
      </c>
    </row>
    <row r="37" spans="1:11" ht="51" x14ac:dyDescent="0.2">
      <c r="A37" s="36" t="s">
        <v>31</v>
      </c>
      <c r="B37" s="29" t="s">
        <v>51</v>
      </c>
      <c r="C37" s="7">
        <v>2022</v>
      </c>
      <c r="D37" s="7" t="s">
        <v>9</v>
      </c>
      <c r="E37" s="7"/>
      <c r="F37" s="7">
        <v>1500</v>
      </c>
      <c r="G37" s="59"/>
      <c r="H37" s="7"/>
      <c r="I37" s="7"/>
      <c r="J37" s="9">
        <f t="shared" si="2"/>
        <v>1500</v>
      </c>
      <c r="K37" s="14" t="s">
        <v>10</v>
      </c>
    </row>
    <row r="38" spans="1:11" ht="51" x14ac:dyDescent="0.2">
      <c r="A38" s="36" t="s">
        <v>151</v>
      </c>
      <c r="B38" s="29" t="s">
        <v>62</v>
      </c>
      <c r="C38" s="7">
        <v>2022</v>
      </c>
      <c r="D38" s="7" t="s">
        <v>9</v>
      </c>
      <c r="E38" s="7"/>
      <c r="F38" s="7">
        <v>150</v>
      </c>
      <c r="G38" s="59"/>
      <c r="H38" s="7"/>
      <c r="I38" s="7"/>
      <c r="J38" s="9">
        <f t="shared" si="2"/>
        <v>150</v>
      </c>
      <c r="K38" s="14" t="s">
        <v>10</v>
      </c>
    </row>
    <row r="39" spans="1:11" ht="58.15" customHeight="1" x14ac:dyDescent="0.2">
      <c r="A39" s="36" t="s">
        <v>32</v>
      </c>
      <c r="B39" s="29" t="s">
        <v>59</v>
      </c>
      <c r="C39" s="7">
        <v>2021</v>
      </c>
      <c r="D39" s="7" t="s">
        <v>9</v>
      </c>
      <c r="E39" s="7"/>
      <c r="F39" s="7">
        <v>150</v>
      </c>
      <c r="G39" s="7"/>
      <c r="H39" s="7"/>
      <c r="I39" s="7"/>
      <c r="J39" s="9">
        <f t="shared" si="2"/>
        <v>150</v>
      </c>
      <c r="K39" s="14" t="s">
        <v>10</v>
      </c>
    </row>
    <row r="40" spans="1:11" ht="76.5" x14ac:dyDescent="0.2">
      <c r="A40" s="36" t="s">
        <v>33</v>
      </c>
      <c r="B40" s="32" t="s">
        <v>60</v>
      </c>
      <c r="C40" s="7">
        <v>2021</v>
      </c>
      <c r="D40" s="7" t="s">
        <v>9</v>
      </c>
      <c r="E40" s="7"/>
      <c r="F40" s="7">
        <v>20</v>
      </c>
      <c r="G40" s="7"/>
      <c r="H40" s="7"/>
      <c r="I40" s="7"/>
      <c r="J40" s="9">
        <f t="shared" si="2"/>
        <v>20</v>
      </c>
      <c r="K40" s="14" t="s">
        <v>10</v>
      </c>
    </row>
    <row r="41" spans="1:11" ht="63.75" x14ac:dyDescent="0.2">
      <c r="A41" s="36" t="s">
        <v>132</v>
      </c>
      <c r="B41" s="29" t="s">
        <v>61</v>
      </c>
      <c r="C41" s="7">
        <v>2022</v>
      </c>
      <c r="D41" s="7" t="s">
        <v>9</v>
      </c>
      <c r="E41" s="7"/>
      <c r="F41" s="7"/>
      <c r="G41" s="7">
        <v>2500</v>
      </c>
      <c r="H41" s="7"/>
      <c r="I41" s="7"/>
      <c r="J41" s="9">
        <f t="shared" si="2"/>
        <v>2500</v>
      </c>
      <c r="K41" s="14" t="s">
        <v>10</v>
      </c>
    </row>
    <row r="42" spans="1:11" ht="63.75" x14ac:dyDescent="0.2">
      <c r="A42" s="36" t="s">
        <v>133</v>
      </c>
      <c r="B42" s="29" t="s">
        <v>63</v>
      </c>
      <c r="C42" s="7">
        <v>2022</v>
      </c>
      <c r="D42" s="7" t="s">
        <v>9</v>
      </c>
      <c r="E42" s="7"/>
      <c r="F42" s="7"/>
      <c r="G42" s="7">
        <v>220</v>
      </c>
      <c r="H42" s="7"/>
      <c r="I42" s="7"/>
      <c r="J42" s="9">
        <f t="shared" si="2"/>
        <v>220</v>
      </c>
      <c r="K42" s="14" t="s">
        <v>10</v>
      </c>
    </row>
    <row r="43" spans="1:11" ht="51" x14ac:dyDescent="0.2">
      <c r="A43" s="36" t="s">
        <v>134</v>
      </c>
      <c r="B43" s="32" t="s">
        <v>128</v>
      </c>
      <c r="C43" s="7">
        <v>2020</v>
      </c>
      <c r="D43" s="7" t="s">
        <v>9</v>
      </c>
      <c r="E43" s="7">
        <v>250</v>
      </c>
      <c r="F43" s="7"/>
      <c r="G43" s="7"/>
      <c r="H43" s="7"/>
      <c r="I43" s="7"/>
      <c r="J43" s="9">
        <f t="shared" si="2"/>
        <v>250</v>
      </c>
      <c r="K43" s="14" t="s">
        <v>10</v>
      </c>
    </row>
    <row r="44" spans="1:11" ht="51" x14ac:dyDescent="0.2">
      <c r="A44" s="36" t="s">
        <v>135</v>
      </c>
      <c r="B44" s="32" t="s">
        <v>64</v>
      </c>
      <c r="C44" s="7">
        <v>2021</v>
      </c>
      <c r="D44" s="7" t="s">
        <v>9</v>
      </c>
      <c r="E44" s="7"/>
      <c r="F44" s="7">
        <v>500</v>
      </c>
      <c r="G44" s="7"/>
      <c r="H44" s="7"/>
      <c r="I44" s="7"/>
      <c r="J44" s="9">
        <f t="shared" si="2"/>
        <v>500</v>
      </c>
      <c r="K44" s="14" t="s">
        <v>10</v>
      </c>
    </row>
    <row r="45" spans="1:11" ht="38.25" x14ac:dyDescent="0.2">
      <c r="A45" s="36" t="s">
        <v>136</v>
      </c>
      <c r="B45" s="32" t="s">
        <v>65</v>
      </c>
      <c r="C45" s="7">
        <v>2023</v>
      </c>
      <c r="D45" s="7" t="s">
        <v>9</v>
      </c>
      <c r="E45" s="7"/>
      <c r="F45" s="7"/>
      <c r="G45" s="7"/>
      <c r="H45" s="7">
        <v>500</v>
      </c>
      <c r="I45" s="7"/>
      <c r="J45" s="9">
        <f t="shared" si="2"/>
        <v>500</v>
      </c>
      <c r="K45" s="14" t="s">
        <v>10</v>
      </c>
    </row>
    <row r="46" spans="1:11" ht="47.25" customHeight="1" x14ac:dyDescent="0.2">
      <c r="A46" s="36" t="s">
        <v>137</v>
      </c>
      <c r="B46" s="29" t="s">
        <v>66</v>
      </c>
      <c r="C46" s="7">
        <v>2022</v>
      </c>
      <c r="D46" s="7" t="s">
        <v>9</v>
      </c>
      <c r="E46" s="7"/>
      <c r="F46" s="7"/>
      <c r="G46" s="7">
        <v>150</v>
      </c>
      <c r="H46" s="7"/>
      <c r="I46" s="7"/>
      <c r="J46" s="9">
        <f t="shared" si="2"/>
        <v>150</v>
      </c>
      <c r="K46" s="14" t="s">
        <v>10</v>
      </c>
    </row>
    <row r="47" spans="1:11" ht="63.75" x14ac:dyDescent="0.2">
      <c r="A47" s="36" t="s">
        <v>138</v>
      </c>
      <c r="B47" s="29" t="s">
        <v>69</v>
      </c>
      <c r="C47" s="7">
        <v>2022</v>
      </c>
      <c r="D47" s="7" t="s">
        <v>9</v>
      </c>
      <c r="E47" s="7"/>
      <c r="F47" s="7"/>
      <c r="G47" s="7">
        <v>50</v>
      </c>
      <c r="H47" s="7"/>
      <c r="I47" s="7"/>
      <c r="J47" s="9">
        <f t="shared" si="2"/>
        <v>50</v>
      </c>
      <c r="K47" s="14" t="s">
        <v>10</v>
      </c>
    </row>
    <row r="48" spans="1:11" ht="51" x14ac:dyDescent="0.2">
      <c r="A48" s="36" t="s">
        <v>139</v>
      </c>
      <c r="B48" s="29" t="s">
        <v>67</v>
      </c>
      <c r="C48" s="7">
        <v>2023</v>
      </c>
      <c r="D48" s="7" t="s">
        <v>9</v>
      </c>
      <c r="E48" s="7"/>
      <c r="F48" s="7"/>
      <c r="G48" s="7"/>
      <c r="H48" s="7">
        <v>1200</v>
      </c>
      <c r="I48" s="7"/>
      <c r="J48" s="9">
        <f t="shared" ref="J48:J75" si="3">SUM(E48:I48)</f>
        <v>1200</v>
      </c>
      <c r="K48" s="14" t="s">
        <v>10</v>
      </c>
    </row>
    <row r="49" spans="1:14" ht="51" x14ac:dyDescent="0.2">
      <c r="A49" s="36" t="s">
        <v>140</v>
      </c>
      <c r="B49" s="29" t="s">
        <v>68</v>
      </c>
      <c r="C49" s="7">
        <v>2023</v>
      </c>
      <c r="D49" s="7" t="s">
        <v>9</v>
      </c>
      <c r="E49" s="7"/>
      <c r="F49" s="7"/>
      <c r="G49" s="7"/>
      <c r="H49" s="7">
        <v>110</v>
      </c>
      <c r="I49" s="7"/>
      <c r="J49" s="9">
        <f t="shared" si="3"/>
        <v>110</v>
      </c>
      <c r="K49" s="14" t="s">
        <v>10</v>
      </c>
    </row>
    <row r="50" spans="1:14" ht="83.45" customHeight="1" x14ac:dyDescent="0.2">
      <c r="A50" s="36" t="s">
        <v>141</v>
      </c>
      <c r="B50" s="29" t="s">
        <v>70</v>
      </c>
      <c r="C50" s="7">
        <v>2022</v>
      </c>
      <c r="D50" s="7" t="s">
        <v>9</v>
      </c>
      <c r="E50" s="7"/>
      <c r="F50" s="7"/>
      <c r="G50" s="7">
        <v>150</v>
      </c>
      <c r="H50" s="7"/>
      <c r="I50" s="7"/>
      <c r="J50" s="9">
        <f t="shared" si="3"/>
        <v>150</v>
      </c>
      <c r="K50" s="14" t="s">
        <v>10</v>
      </c>
    </row>
    <row r="51" spans="1:14" ht="63.75" x14ac:dyDescent="0.2">
      <c r="A51" s="36" t="s">
        <v>142</v>
      </c>
      <c r="B51" s="32" t="s">
        <v>71</v>
      </c>
      <c r="C51" s="7">
        <v>2022</v>
      </c>
      <c r="D51" s="7" t="s">
        <v>9</v>
      </c>
      <c r="E51" s="7"/>
      <c r="F51" s="7"/>
      <c r="G51" s="7">
        <v>50</v>
      </c>
      <c r="H51" s="7"/>
      <c r="I51" s="7"/>
      <c r="J51" s="9">
        <f t="shared" si="3"/>
        <v>50</v>
      </c>
      <c r="K51" s="14" t="s">
        <v>10</v>
      </c>
    </row>
    <row r="52" spans="1:14" ht="63.75" x14ac:dyDescent="0.2">
      <c r="A52" s="36" t="s">
        <v>143</v>
      </c>
      <c r="B52" s="32" t="s">
        <v>72</v>
      </c>
      <c r="C52" s="7">
        <v>2022</v>
      </c>
      <c r="D52" s="7" t="s">
        <v>9</v>
      </c>
      <c r="E52" s="7"/>
      <c r="F52" s="7"/>
      <c r="G52" s="7">
        <v>50</v>
      </c>
      <c r="H52" s="7"/>
      <c r="I52" s="7"/>
      <c r="J52" s="9">
        <f t="shared" si="3"/>
        <v>50</v>
      </c>
      <c r="K52" s="14" t="s">
        <v>10</v>
      </c>
    </row>
    <row r="53" spans="1:14" ht="51" x14ac:dyDescent="0.2">
      <c r="A53" s="36" t="s">
        <v>144</v>
      </c>
      <c r="B53" s="29" t="s">
        <v>73</v>
      </c>
      <c r="C53" s="7">
        <v>2023</v>
      </c>
      <c r="D53" s="7" t="s">
        <v>9</v>
      </c>
      <c r="E53" s="7"/>
      <c r="F53" s="7"/>
      <c r="G53" s="7"/>
      <c r="H53" s="7">
        <v>500</v>
      </c>
      <c r="I53" s="7"/>
      <c r="J53" s="9">
        <f t="shared" si="3"/>
        <v>500</v>
      </c>
      <c r="K53" s="14" t="s">
        <v>10</v>
      </c>
    </row>
    <row r="54" spans="1:14" ht="51" x14ac:dyDescent="0.2">
      <c r="A54" s="36" t="s">
        <v>145</v>
      </c>
      <c r="B54" s="29" t="s">
        <v>74</v>
      </c>
      <c r="C54" s="7">
        <v>2023</v>
      </c>
      <c r="D54" s="7" t="s">
        <v>9</v>
      </c>
      <c r="E54" s="7"/>
      <c r="F54" s="7"/>
      <c r="G54" s="7"/>
      <c r="H54" s="7">
        <v>1000</v>
      </c>
      <c r="I54" s="7"/>
      <c r="J54" s="9">
        <f t="shared" si="3"/>
        <v>1000</v>
      </c>
      <c r="K54" s="14" t="s">
        <v>10</v>
      </c>
    </row>
    <row r="55" spans="1:14" ht="63.75" x14ac:dyDescent="0.2">
      <c r="A55" s="36" t="s">
        <v>86</v>
      </c>
      <c r="B55" s="29" t="s">
        <v>75</v>
      </c>
      <c r="C55" s="7">
        <v>2023</v>
      </c>
      <c r="D55" s="7" t="s">
        <v>9</v>
      </c>
      <c r="E55" s="7"/>
      <c r="F55" s="7"/>
      <c r="G55" s="7"/>
      <c r="H55" s="7">
        <v>50</v>
      </c>
      <c r="I55" s="7"/>
      <c r="J55" s="9">
        <f t="shared" si="3"/>
        <v>50</v>
      </c>
      <c r="K55" s="14" t="s">
        <v>10</v>
      </c>
    </row>
    <row r="56" spans="1:14" ht="63.75" x14ac:dyDescent="0.2">
      <c r="A56" s="36" t="s">
        <v>87</v>
      </c>
      <c r="B56" s="29" t="s">
        <v>76</v>
      </c>
      <c r="C56" s="7">
        <v>2023</v>
      </c>
      <c r="D56" s="7" t="s">
        <v>9</v>
      </c>
      <c r="E56" s="7"/>
      <c r="F56" s="7"/>
      <c r="G56" s="7"/>
      <c r="H56" s="7">
        <v>110</v>
      </c>
      <c r="I56" s="7"/>
      <c r="J56" s="9">
        <f t="shared" si="3"/>
        <v>110</v>
      </c>
      <c r="K56" s="14" t="s">
        <v>10</v>
      </c>
    </row>
    <row r="57" spans="1:14" ht="38.25" x14ac:dyDescent="0.2">
      <c r="A57" s="36" t="s">
        <v>88</v>
      </c>
      <c r="B57" s="29" t="s">
        <v>57</v>
      </c>
      <c r="C57" s="7">
        <v>2023</v>
      </c>
      <c r="D57" s="7" t="s">
        <v>9</v>
      </c>
      <c r="E57" s="7"/>
      <c r="F57" s="7"/>
      <c r="G57" s="7"/>
      <c r="H57" s="7">
        <v>100</v>
      </c>
      <c r="I57" s="7"/>
      <c r="J57" s="9">
        <f t="shared" si="3"/>
        <v>100</v>
      </c>
      <c r="K57" s="14" t="s">
        <v>10</v>
      </c>
    </row>
    <row r="58" spans="1:14" ht="63.75" x14ac:dyDescent="0.2">
      <c r="A58" s="36" t="s">
        <v>89</v>
      </c>
      <c r="B58" s="32" t="s">
        <v>52</v>
      </c>
      <c r="C58" s="7">
        <v>2024</v>
      </c>
      <c r="D58" s="7" t="s">
        <v>9</v>
      </c>
      <c r="E58" s="7"/>
      <c r="F58" s="7"/>
      <c r="G58" s="7"/>
      <c r="H58" s="7"/>
      <c r="I58" s="7">
        <v>500</v>
      </c>
      <c r="J58" s="9">
        <f t="shared" si="3"/>
        <v>500</v>
      </c>
      <c r="K58" s="14" t="s">
        <v>10</v>
      </c>
    </row>
    <row r="59" spans="1:14" ht="46.15" customHeight="1" x14ac:dyDescent="0.2">
      <c r="A59" s="36" t="s">
        <v>90</v>
      </c>
      <c r="B59" s="29" t="s">
        <v>77</v>
      </c>
      <c r="C59" s="7">
        <v>2023</v>
      </c>
      <c r="D59" s="7" t="s">
        <v>9</v>
      </c>
      <c r="E59" s="7"/>
      <c r="F59" s="7"/>
      <c r="G59" s="7"/>
      <c r="H59" s="7">
        <v>150</v>
      </c>
      <c r="I59" s="7"/>
      <c r="J59" s="9">
        <f t="shared" si="3"/>
        <v>150</v>
      </c>
      <c r="K59" s="14" t="s">
        <v>10</v>
      </c>
    </row>
    <row r="60" spans="1:14" ht="63.75" x14ac:dyDescent="0.2">
      <c r="A60" s="36" t="s">
        <v>91</v>
      </c>
      <c r="B60" s="32" t="s">
        <v>78</v>
      </c>
      <c r="C60" s="7">
        <v>2023</v>
      </c>
      <c r="D60" s="7" t="s">
        <v>9</v>
      </c>
      <c r="E60" s="7"/>
      <c r="F60" s="7"/>
      <c r="G60" s="7"/>
      <c r="H60" s="7">
        <v>50</v>
      </c>
      <c r="I60" s="7"/>
      <c r="J60" s="9">
        <f t="shared" si="3"/>
        <v>50</v>
      </c>
      <c r="K60" s="14" t="s">
        <v>10</v>
      </c>
    </row>
    <row r="61" spans="1:14" ht="51" x14ac:dyDescent="0.2">
      <c r="A61" s="36" t="s">
        <v>92</v>
      </c>
      <c r="B61" s="29" t="s">
        <v>79</v>
      </c>
      <c r="C61" s="7">
        <v>2024</v>
      </c>
      <c r="D61" s="7" t="s">
        <v>9</v>
      </c>
      <c r="E61" s="7"/>
      <c r="F61" s="7"/>
      <c r="G61" s="7"/>
      <c r="H61" s="7"/>
      <c r="I61" s="7">
        <v>1200</v>
      </c>
      <c r="J61" s="9">
        <f t="shared" si="3"/>
        <v>1200</v>
      </c>
      <c r="K61" s="14" t="s">
        <v>10</v>
      </c>
    </row>
    <row r="62" spans="1:14" ht="51" x14ac:dyDescent="0.2">
      <c r="A62" s="36" t="s">
        <v>93</v>
      </c>
      <c r="B62" s="29" t="s">
        <v>80</v>
      </c>
      <c r="C62" s="7">
        <v>2024</v>
      </c>
      <c r="D62" s="7" t="s">
        <v>9</v>
      </c>
      <c r="E62" s="7"/>
      <c r="F62" s="7"/>
      <c r="G62" s="7"/>
      <c r="H62" s="7"/>
      <c r="I62" s="7">
        <v>110</v>
      </c>
      <c r="J62" s="9">
        <f t="shared" si="3"/>
        <v>110</v>
      </c>
      <c r="K62" s="14" t="s">
        <v>10</v>
      </c>
    </row>
    <row r="63" spans="1:14" ht="45.6" customHeight="1" x14ac:dyDescent="0.2">
      <c r="A63" s="36" t="s">
        <v>94</v>
      </c>
      <c r="B63" s="29" t="s">
        <v>107</v>
      </c>
      <c r="C63" s="7">
        <v>2023</v>
      </c>
      <c r="D63" s="7" t="s">
        <v>9</v>
      </c>
      <c r="E63" s="7"/>
      <c r="F63" s="7"/>
      <c r="G63" s="7"/>
      <c r="H63" s="7">
        <v>100</v>
      </c>
      <c r="I63" s="7"/>
      <c r="J63" s="9">
        <f t="shared" si="3"/>
        <v>100</v>
      </c>
      <c r="K63" s="14" t="s">
        <v>10</v>
      </c>
      <c r="N63" s="39"/>
    </row>
    <row r="64" spans="1:14" ht="63.75" x14ac:dyDescent="0.2">
      <c r="A64" s="36" t="s">
        <v>95</v>
      </c>
      <c r="B64" s="29" t="s">
        <v>108</v>
      </c>
      <c r="C64" s="7">
        <v>2023</v>
      </c>
      <c r="D64" s="7" t="s">
        <v>9</v>
      </c>
      <c r="E64" s="7"/>
      <c r="F64" s="7"/>
      <c r="G64" s="7"/>
      <c r="H64" s="7">
        <v>50</v>
      </c>
      <c r="I64" s="7"/>
      <c r="J64" s="9">
        <f t="shared" si="3"/>
        <v>50</v>
      </c>
      <c r="K64" s="14" t="s">
        <v>10</v>
      </c>
      <c r="N64" s="39"/>
    </row>
    <row r="65" spans="1:14" ht="51" x14ac:dyDescent="0.2">
      <c r="A65" s="36" t="s">
        <v>96</v>
      </c>
      <c r="B65" s="32" t="s">
        <v>106</v>
      </c>
      <c r="C65" s="7">
        <v>2024</v>
      </c>
      <c r="D65" s="7" t="s">
        <v>9</v>
      </c>
      <c r="E65" s="7"/>
      <c r="F65" s="7"/>
      <c r="G65" s="7"/>
      <c r="H65" s="7"/>
      <c r="I65" s="7">
        <v>1200</v>
      </c>
      <c r="J65" s="9">
        <f t="shared" si="3"/>
        <v>1200</v>
      </c>
      <c r="K65" s="14" t="s">
        <v>10</v>
      </c>
      <c r="N65" s="37"/>
    </row>
    <row r="66" spans="1:14" ht="51" x14ac:dyDescent="0.2">
      <c r="A66" s="36" t="s">
        <v>97</v>
      </c>
      <c r="B66" s="29" t="s">
        <v>109</v>
      </c>
      <c r="C66" s="7">
        <v>2024</v>
      </c>
      <c r="D66" s="7" t="s">
        <v>9</v>
      </c>
      <c r="E66" s="7"/>
      <c r="F66" s="7"/>
      <c r="G66" s="7"/>
      <c r="H66" s="7"/>
      <c r="I66" s="7">
        <v>110</v>
      </c>
      <c r="J66" s="9">
        <f t="shared" si="3"/>
        <v>110</v>
      </c>
      <c r="K66" s="14" t="s">
        <v>10</v>
      </c>
      <c r="N66" s="37"/>
    </row>
    <row r="67" spans="1:14" ht="38.25" x14ac:dyDescent="0.2">
      <c r="A67" s="36" t="s">
        <v>98</v>
      </c>
      <c r="B67" s="32" t="s">
        <v>81</v>
      </c>
      <c r="C67" s="7">
        <v>2020</v>
      </c>
      <c r="D67" s="7" t="s">
        <v>9</v>
      </c>
      <c r="E67" s="7">
        <v>254</v>
      </c>
      <c r="F67" s="7"/>
      <c r="G67" s="7"/>
      <c r="H67" s="7"/>
      <c r="I67" s="7"/>
      <c r="J67" s="9">
        <f t="shared" si="3"/>
        <v>254</v>
      </c>
      <c r="K67" s="14" t="s">
        <v>10</v>
      </c>
      <c r="N67" s="38"/>
    </row>
    <row r="68" spans="1:14" ht="51" x14ac:dyDescent="0.2">
      <c r="A68" s="36" t="s">
        <v>99</v>
      </c>
      <c r="B68" s="32" t="s">
        <v>82</v>
      </c>
      <c r="C68" s="7">
        <v>2021</v>
      </c>
      <c r="D68" s="7" t="s">
        <v>9</v>
      </c>
      <c r="E68" s="7"/>
      <c r="F68" s="7">
        <v>200</v>
      </c>
      <c r="G68" s="7"/>
      <c r="H68" s="7"/>
      <c r="I68" s="7"/>
      <c r="J68" s="9">
        <f t="shared" si="3"/>
        <v>200</v>
      </c>
      <c r="K68" s="14" t="s">
        <v>10</v>
      </c>
    </row>
    <row r="69" spans="1:14" ht="57" customHeight="1" x14ac:dyDescent="0.2">
      <c r="A69" s="36" t="s">
        <v>100</v>
      </c>
      <c r="B69" s="32" t="s">
        <v>83</v>
      </c>
      <c r="C69" s="7">
        <v>2021</v>
      </c>
      <c r="D69" s="7" t="s">
        <v>9</v>
      </c>
      <c r="E69" s="7">
        <v>162.59200000000001</v>
      </c>
      <c r="F69" s="7"/>
      <c r="G69" s="7"/>
      <c r="H69" s="7"/>
      <c r="I69" s="7"/>
      <c r="J69" s="9">
        <f t="shared" si="3"/>
        <v>162.59200000000001</v>
      </c>
      <c r="K69" s="14" t="s">
        <v>10</v>
      </c>
    </row>
    <row r="70" spans="1:14" ht="38.25" x14ac:dyDescent="0.2">
      <c r="A70" s="36" t="s">
        <v>101</v>
      </c>
      <c r="B70" s="32" t="s">
        <v>105</v>
      </c>
      <c r="C70" s="7">
        <v>2021</v>
      </c>
      <c r="D70" s="7" t="s">
        <v>9</v>
      </c>
      <c r="E70" s="7"/>
      <c r="F70" s="7">
        <v>380</v>
      </c>
      <c r="G70" s="7"/>
      <c r="H70" s="7"/>
      <c r="I70" s="7"/>
      <c r="J70" s="9">
        <f t="shared" si="3"/>
        <v>380</v>
      </c>
      <c r="K70" s="14" t="s">
        <v>10</v>
      </c>
    </row>
    <row r="71" spans="1:14" ht="51" x14ac:dyDescent="0.2">
      <c r="A71" s="36" t="s">
        <v>102</v>
      </c>
      <c r="B71" s="10" t="s">
        <v>84</v>
      </c>
      <c r="C71" s="7">
        <v>2021</v>
      </c>
      <c r="D71" s="7" t="s">
        <v>9</v>
      </c>
      <c r="E71" s="7"/>
      <c r="F71" s="7">
        <v>200</v>
      </c>
      <c r="G71" s="7"/>
      <c r="H71" s="7"/>
      <c r="I71" s="7"/>
      <c r="J71" s="9">
        <f t="shared" si="3"/>
        <v>200</v>
      </c>
      <c r="K71" s="14" t="s">
        <v>10</v>
      </c>
    </row>
    <row r="72" spans="1:14" ht="38.25" x14ac:dyDescent="0.2">
      <c r="A72" s="36" t="s">
        <v>103</v>
      </c>
      <c r="B72" s="10" t="s">
        <v>110</v>
      </c>
      <c r="C72" s="35">
        <v>2023</v>
      </c>
      <c r="D72" s="35" t="s">
        <v>9</v>
      </c>
      <c r="E72" s="35"/>
      <c r="F72" s="35"/>
      <c r="G72" s="35"/>
      <c r="H72" s="35">
        <v>300</v>
      </c>
      <c r="I72" s="35"/>
      <c r="J72" s="9">
        <f t="shared" si="3"/>
        <v>300</v>
      </c>
      <c r="K72" s="14" t="s">
        <v>10</v>
      </c>
    </row>
    <row r="73" spans="1:14" ht="63.75" x14ac:dyDescent="0.2">
      <c r="A73" s="36" t="s">
        <v>152</v>
      </c>
      <c r="B73" s="29" t="s">
        <v>49</v>
      </c>
      <c r="C73" s="7">
        <v>2021</v>
      </c>
      <c r="D73" s="7" t="s">
        <v>9</v>
      </c>
      <c r="E73" s="7"/>
      <c r="F73" s="7">
        <v>500</v>
      </c>
      <c r="G73" s="7"/>
      <c r="H73" s="7"/>
      <c r="I73" s="7"/>
      <c r="J73" s="9">
        <f t="shared" si="3"/>
        <v>500</v>
      </c>
      <c r="K73" s="14" t="s">
        <v>10</v>
      </c>
    </row>
    <row r="74" spans="1:14" ht="38.25" x14ac:dyDescent="0.2">
      <c r="A74" s="36" t="s">
        <v>153</v>
      </c>
      <c r="B74" s="8" t="s">
        <v>104</v>
      </c>
      <c r="C74" s="35">
        <v>2024</v>
      </c>
      <c r="D74" s="35" t="s">
        <v>9</v>
      </c>
      <c r="E74" s="35"/>
      <c r="F74" s="35"/>
      <c r="G74" s="35"/>
      <c r="H74" s="35"/>
      <c r="I74" s="35">
        <v>500</v>
      </c>
      <c r="J74" s="9">
        <f>SUM(E74:I74)</f>
        <v>500</v>
      </c>
      <c r="K74" s="14" t="s">
        <v>10</v>
      </c>
    </row>
    <row r="75" spans="1:14" ht="38.25" x14ac:dyDescent="0.2">
      <c r="A75" s="36" t="s">
        <v>154</v>
      </c>
      <c r="B75" s="8" t="s">
        <v>85</v>
      </c>
      <c r="C75" s="7">
        <v>2024</v>
      </c>
      <c r="D75" s="7" t="s">
        <v>9</v>
      </c>
      <c r="E75" s="7"/>
      <c r="F75" s="7"/>
      <c r="G75" s="7"/>
      <c r="H75" s="7"/>
      <c r="I75" s="7">
        <v>500</v>
      </c>
      <c r="J75" s="9">
        <f t="shared" si="3"/>
        <v>500</v>
      </c>
      <c r="K75" s="14" t="s">
        <v>10</v>
      </c>
    </row>
    <row r="76" spans="1:14" ht="39" customHeight="1" x14ac:dyDescent="0.2">
      <c r="A76" s="36" t="s">
        <v>155</v>
      </c>
      <c r="B76" s="10" t="s">
        <v>44</v>
      </c>
      <c r="C76" s="7">
        <v>2023</v>
      </c>
      <c r="D76" s="7" t="s">
        <v>9</v>
      </c>
      <c r="E76" s="7"/>
      <c r="F76" s="7"/>
      <c r="G76" s="7"/>
      <c r="H76" s="7">
        <v>960</v>
      </c>
      <c r="I76" s="7"/>
      <c r="J76" s="9">
        <f t="shared" ref="J76" si="4">E76+F76+G76+H76+I76</f>
        <v>960</v>
      </c>
      <c r="K76" s="14" t="s">
        <v>10</v>
      </c>
    </row>
    <row r="77" spans="1:14" ht="19.5" customHeight="1" x14ac:dyDescent="0.2">
      <c r="A77" s="98"/>
      <c r="B77" s="99"/>
      <c r="C77" s="99"/>
      <c r="D77" s="99"/>
      <c r="E77" s="99"/>
      <c r="F77" s="99"/>
      <c r="G77" s="99"/>
      <c r="H77" s="99"/>
      <c r="I77" s="99"/>
      <c r="J77" s="99"/>
      <c r="K77" s="100"/>
    </row>
    <row r="78" spans="1:14" ht="19.5" customHeight="1" x14ac:dyDescent="0.2">
      <c r="A78" s="80" t="s">
        <v>13</v>
      </c>
      <c r="B78" s="81"/>
      <c r="C78" s="86" t="s">
        <v>50</v>
      </c>
      <c r="D78" s="118" t="s">
        <v>9</v>
      </c>
      <c r="E78" s="25">
        <f>SUM(E79:E80)</f>
        <v>2840.9519999999998</v>
      </c>
      <c r="F78" s="25">
        <f>SUM(F79:F80)</f>
        <v>616</v>
      </c>
      <c r="G78" s="25">
        <f>SUM(G79:G80)</f>
        <v>1100</v>
      </c>
      <c r="H78" s="25">
        <f>SUM(H79:H80)</f>
        <v>67</v>
      </c>
      <c r="I78" s="25">
        <f>SUM(I79:I80)</f>
        <v>0</v>
      </c>
      <c r="J78" s="25">
        <f>E78+F78+G78+H78+I78</f>
        <v>4623.9519999999993</v>
      </c>
      <c r="K78" s="45" t="s">
        <v>14</v>
      </c>
    </row>
    <row r="79" spans="1:14" ht="27" customHeight="1" x14ac:dyDescent="0.2">
      <c r="A79" s="82"/>
      <c r="B79" s="83"/>
      <c r="C79" s="87"/>
      <c r="D79" s="118"/>
      <c r="E79" s="72">
        <f>E94+E96</f>
        <v>2812.5439999999999</v>
      </c>
      <c r="F79" s="25">
        <v>0</v>
      </c>
      <c r="G79" s="25">
        <v>0</v>
      </c>
      <c r="H79" s="25">
        <v>0</v>
      </c>
      <c r="I79" s="25">
        <v>0</v>
      </c>
      <c r="J79" s="67">
        <f>E79+F79+G79+H79+I79</f>
        <v>2812.5439999999999</v>
      </c>
      <c r="K79" s="44" t="s">
        <v>15</v>
      </c>
    </row>
    <row r="80" spans="1:14" ht="45" customHeight="1" x14ac:dyDescent="0.2">
      <c r="A80" s="84"/>
      <c r="B80" s="85"/>
      <c r="C80" s="88"/>
      <c r="D80" s="118"/>
      <c r="E80" s="25">
        <f>E81+E82+E83+E86+E87+E88+E89+E90+E91+E92+E93+E95</f>
        <v>28.407999999999998</v>
      </c>
      <c r="F80" s="25">
        <f>SUM(F81:F96)</f>
        <v>616</v>
      </c>
      <c r="G80" s="25">
        <f>SUM(G81:G96)</f>
        <v>1100</v>
      </c>
      <c r="H80" s="25">
        <f>SUM(H81:H96)</f>
        <v>67</v>
      </c>
      <c r="I80" s="25">
        <f>SUM(I81:I96)</f>
        <v>0</v>
      </c>
      <c r="J80" s="25">
        <f>SUM(J81:J96)-J94-J96</f>
        <v>1811.4079999999994</v>
      </c>
      <c r="K80" s="43" t="s">
        <v>16</v>
      </c>
    </row>
    <row r="81" spans="1:14" ht="87" customHeight="1" x14ac:dyDescent="0.2">
      <c r="A81" s="15" t="s">
        <v>34</v>
      </c>
      <c r="B81" s="10" t="s">
        <v>124</v>
      </c>
      <c r="C81" s="7">
        <v>2020</v>
      </c>
      <c r="D81" s="7" t="s">
        <v>9</v>
      </c>
      <c r="E81" s="7"/>
      <c r="F81" s="7">
        <v>8</v>
      </c>
      <c r="G81" s="7"/>
      <c r="H81" s="7"/>
      <c r="I81" s="7"/>
      <c r="J81" s="9">
        <f>E81+F81+G81+H81+I81</f>
        <v>8</v>
      </c>
      <c r="K81" s="42" t="s">
        <v>10</v>
      </c>
    </row>
    <row r="82" spans="1:14" ht="63" customHeight="1" x14ac:dyDescent="0.2">
      <c r="A82" s="15" t="s">
        <v>35</v>
      </c>
      <c r="B82" s="10" t="s">
        <v>127</v>
      </c>
      <c r="C82" s="46">
        <v>2020</v>
      </c>
      <c r="D82" s="46" t="s">
        <v>9</v>
      </c>
      <c r="E82" s="46"/>
      <c r="F82" s="46">
        <v>108</v>
      </c>
      <c r="G82" s="46"/>
      <c r="H82" s="46"/>
      <c r="I82" s="46"/>
      <c r="J82" s="9">
        <f>E82+F82+G82+H82+I82</f>
        <v>108</v>
      </c>
      <c r="K82" s="14" t="s">
        <v>10</v>
      </c>
    </row>
    <row r="83" spans="1:14" ht="63.6" customHeight="1" x14ac:dyDescent="0.2">
      <c r="A83" s="15" t="s">
        <v>36</v>
      </c>
      <c r="B83" s="29" t="s">
        <v>123</v>
      </c>
      <c r="C83" s="46">
        <v>2020</v>
      </c>
      <c r="D83" s="35" t="s">
        <v>9</v>
      </c>
      <c r="E83" s="35"/>
      <c r="F83" s="35">
        <v>250</v>
      </c>
      <c r="G83" s="35"/>
      <c r="H83" s="35"/>
      <c r="I83" s="35"/>
      <c r="J83" s="9">
        <f>SUM(E83:I83)</f>
        <v>250</v>
      </c>
      <c r="K83" s="14" t="s">
        <v>10</v>
      </c>
    </row>
    <row r="84" spans="1:14" ht="63.6" customHeight="1" x14ac:dyDescent="0.2">
      <c r="A84" s="15" t="s">
        <v>37</v>
      </c>
      <c r="B84" s="29" t="s">
        <v>125</v>
      </c>
      <c r="C84" s="46">
        <v>2020</v>
      </c>
      <c r="D84" s="46" t="s">
        <v>9</v>
      </c>
      <c r="E84" s="46"/>
      <c r="F84" s="46">
        <v>50</v>
      </c>
      <c r="G84" s="46"/>
      <c r="H84" s="46"/>
      <c r="I84" s="46"/>
      <c r="J84" s="9">
        <f>E84+F84+G84+H84+I84</f>
        <v>50</v>
      </c>
      <c r="K84" s="14" t="s">
        <v>10</v>
      </c>
    </row>
    <row r="85" spans="1:14" ht="63.6" customHeight="1" x14ac:dyDescent="0.2">
      <c r="A85" s="15" t="s">
        <v>38</v>
      </c>
      <c r="B85" s="29" t="s">
        <v>126</v>
      </c>
      <c r="C85" s="46">
        <v>2021</v>
      </c>
      <c r="D85" s="46" t="s">
        <v>9</v>
      </c>
      <c r="E85" s="46"/>
      <c r="F85" s="46"/>
      <c r="G85" s="46">
        <v>800</v>
      </c>
      <c r="H85" s="46"/>
      <c r="I85" s="46"/>
      <c r="J85" s="9">
        <f>E85+F85+G85+H85+I85</f>
        <v>800</v>
      </c>
      <c r="K85" s="14" t="s">
        <v>10</v>
      </c>
    </row>
    <row r="86" spans="1:14" ht="63.6" customHeight="1" x14ac:dyDescent="0.2">
      <c r="A86" s="15" t="s">
        <v>39</v>
      </c>
      <c r="B86" s="10" t="s">
        <v>115</v>
      </c>
      <c r="C86" s="35">
        <v>2021</v>
      </c>
      <c r="D86" s="35" t="s">
        <v>9</v>
      </c>
      <c r="E86" s="35"/>
      <c r="F86" s="35"/>
      <c r="G86" s="35">
        <v>20</v>
      </c>
      <c r="H86" s="35"/>
      <c r="I86" s="35"/>
      <c r="J86" s="9">
        <f>SUM(E86:I86)</f>
        <v>20</v>
      </c>
      <c r="K86" s="14" t="s">
        <v>10</v>
      </c>
    </row>
    <row r="87" spans="1:14" ht="89.25" x14ac:dyDescent="0.2">
      <c r="A87" s="15" t="s">
        <v>40</v>
      </c>
      <c r="B87" s="10" t="s">
        <v>111</v>
      </c>
      <c r="C87" s="7">
        <v>2022</v>
      </c>
      <c r="D87" s="7" t="s">
        <v>9</v>
      </c>
      <c r="E87" s="7"/>
      <c r="F87" s="35"/>
      <c r="G87" s="7">
        <v>70</v>
      </c>
      <c r="H87" s="7"/>
      <c r="I87" s="7"/>
      <c r="J87" s="9">
        <f>E87+F87+G87+H87+I87</f>
        <v>70</v>
      </c>
      <c r="K87" s="14" t="s">
        <v>10</v>
      </c>
    </row>
    <row r="88" spans="1:14" ht="96" customHeight="1" x14ac:dyDescent="0.2">
      <c r="A88" s="15" t="s">
        <v>41</v>
      </c>
      <c r="B88" s="10" t="s">
        <v>112</v>
      </c>
      <c r="C88" s="7">
        <v>2022</v>
      </c>
      <c r="D88" s="7" t="s">
        <v>9</v>
      </c>
      <c r="E88" s="7"/>
      <c r="F88" s="35"/>
      <c r="G88" s="7">
        <v>70</v>
      </c>
      <c r="H88" s="7"/>
      <c r="I88" s="7"/>
      <c r="J88" s="9">
        <f t="shared" ref="J88:J91" si="5">E88+F88+G88+H88+I88</f>
        <v>70</v>
      </c>
      <c r="K88" s="14" t="s">
        <v>10</v>
      </c>
    </row>
    <row r="89" spans="1:14" ht="105" customHeight="1" x14ac:dyDescent="0.2">
      <c r="A89" s="15" t="s">
        <v>46</v>
      </c>
      <c r="B89" s="10" t="s">
        <v>113</v>
      </c>
      <c r="C89" s="7">
        <v>2022</v>
      </c>
      <c r="D89" s="7" t="s">
        <v>9</v>
      </c>
      <c r="E89" s="7"/>
      <c r="F89" s="7"/>
      <c r="G89" s="7">
        <v>70</v>
      </c>
      <c r="H89" s="7"/>
      <c r="I89" s="7"/>
      <c r="J89" s="9">
        <f t="shared" si="5"/>
        <v>70</v>
      </c>
      <c r="K89" s="14" t="s">
        <v>10</v>
      </c>
    </row>
    <row r="90" spans="1:14" ht="94.15" customHeight="1" x14ac:dyDescent="0.2">
      <c r="A90" s="15" t="s">
        <v>156</v>
      </c>
      <c r="B90" s="10" t="s">
        <v>114</v>
      </c>
      <c r="C90" s="7">
        <v>2022</v>
      </c>
      <c r="D90" s="35" t="s">
        <v>9</v>
      </c>
      <c r="E90" s="7"/>
      <c r="F90" s="7"/>
      <c r="G90" s="7">
        <v>70</v>
      </c>
      <c r="H90" s="7"/>
      <c r="I90" s="7"/>
      <c r="J90" s="9">
        <f>SUM(E90:I90)</f>
        <v>70</v>
      </c>
      <c r="K90" s="14" t="s">
        <v>10</v>
      </c>
    </row>
    <row r="91" spans="1:14" ht="80.45" customHeight="1" x14ac:dyDescent="0.2">
      <c r="A91" s="34" t="s">
        <v>157</v>
      </c>
      <c r="B91" s="41" t="s">
        <v>129</v>
      </c>
      <c r="C91" s="33">
        <v>2021</v>
      </c>
      <c r="D91" s="33" t="s">
        <v>9</v>
      </c>
      <c r="E91" s="33"/>
      <c r="F91" s="33">
        <v>200</v>
      </c>
      <c r="G91" s="33"/>
      <c r="H91" s="33"/>
      <c r="I91" s="33"/>
      <c r="J91" s="18">
        <f t="shared" si="5"/>
        <v>200</v>
      </c>
      <c r="K91" s="28" t="s">
        <v>10</v>
      </c>
    </row>
    <row r="92" spans="1:14" ht="51.75" customHeight="1" x14ac:dyDescent="0.2">
      <c r="A92" s="34" t="s">
        <v>158</v>
      </c>
      <c r="B92" s="61" t="s">
        <v>116</v>
      </c>
      <c r="C92" s="33">
        <v>2020</v>
      </c>
      <c r="D92" s="33" t="s">
        <v>9</v>
      </c>
      <c r="E92" s="33"/>
      <c r="F92" s="33"/>
      <c r="G92" s="33"/>
      <c r="H92" s="33">
        <v>67</v>
      </c>
      <c r="I92" s="33"/>
      <c r="J92" s="18">
        <f>E92+F92+G92+H92+I92</f>
        <v>67</v>
      </c>
      <c r="K92" s="28" t="s">
        <v>10</v>
      </c>
      <c r="L92" s="12"/>
      <c r="M92" s="12"/>
      <c r="N92" s="12"/>
    </row>
    <row r="93" spans="1:14" ht="42.6" customHeight="1" x14ac:dyDescent="0.2">
      <c r="A93" s="132" t="s">
        <v>159</v>
      </c>
      <c r="B93" s="125" t="s">
        <v>160</v>
      </c>
      <c r="C93" s="125">
        <v>2020</v>
      </c>
      <c r="D93" s="125" t="s">
        <v>9</v>
      </c>
      <c r="E93" s="33">
        <v>0.70499999999999996</v>
      </c>
      <c r="F93" s="33"/>
      <c r="G93" s="33"/>
      <c r="H93" s="33"/>
      <c r="I93" s="33"/>
      <c r="J93" s="18">
        <f>E93+F93+G93+H93+I93</f>
        <v>0.70499999999999996</v>
      </c>
      <c r="K93" s="28" t="s">
        <v>10</v>
      </c>
      <c r="L93" s="12"/>
      <c r="M93" s="12"/>
      <c r="N93" s="12"/>
    </row>
    <row r="94" spans="1:14" ht="41.45" customHeight="1" x14ac:dyDescent="0.2">
      <c r="A94" s="133"/>
      <c r="B94" s="126"/>
      <c r="C94" s="126"/>
      <c r="D94" s="126"/>
      <c r="E94" s="70">
        <f>70.575-E93</f>
        <v>69.87</v>
      </c>
      <c r="F94" s="66"/>
      <c r="G94" s="60"/>
      <c r="H94" s="60"/>
      <c r="I94" s="60"/>
      <c r="J94" s="9">
        <f>E94+F94+G94+H94+I94</f>
        <v>69.87</v>
      </c>
      <c r="K94" s="14" t="s">
        <v>122</v>
      </c>
      <c r="L94" s="12"/>
      <c r="M94" s="12"/>
      <c r="N94" s="12"/>
    </row>
    <row r="95" spans="1:14" ht="39" customHeight="1" x14ac:dyDescent="0.2">
      <c r="A95" s="77" t="s">
        <v>161</v>
      </c>
      <c r="B95" s="130" t="s">
        <v>162</v>
      </c>
      <c r="C95" s="124">
        <v>2020</v>
      </c>
      <c r="D95" s="124" t="s">
        <v>9</v>
      </c>
      <c r="E95" s="60">
        <v>27.702999999999999</v>
      </c>
      <c r="F95" s="60"/>
      <c r="G95" s="60"/>
      <c r="H95" s="60"/>
      <c r="I95" s="60"/>
      <c r="J95" s="9">
        <f>E95+F95+G95+H95+I95</f>
        <v>27.702999999999999</v>
      </c>
      <c r="K95" s="14" t="s">
        <v>10</v>
      </c>
      <c r="L95" s="12"/>
      <c r="M95" s="12"/>
      <c r="N95" s="12"/>
    </row>
    <row r="96" spans="1:14" ht="38.450000000000003" customHeight="1" x14ac:dyDescent="0.2">
      <c r="A96" s="77"/>
      <c r="B96" s="131"/>
      <c r="C96" s="124"/>
      <c r="D96" s="124"/>
      <c r="E96" s="71">
        <f>2770.377-E95</f>
        <v>2742.674</v>
      </c>
      <c r="F96" s="60"/>
      <c r="G96" s="60"/>
      <c r="H96" s="60"/>
      <c r="I96" s="60"/>
      <c r="J96" s="9">
        <f>E96+F96+G96+H96+I96</f>
        <v>2742.674</v>
      </c>
      <c r="K96" s="14" t="s">
        <v>122</v>
      </c>
      <c r="L96" s="12"/>
      <c r="M96" s="12"/>
      <c r="N96" s="12"/>
    </row>
    <row r="97" spans="1:14" ht="15" x14ac:dyDescent="0.2">
      <c r="A97" s="127"/>
      <c r="B97" s="128"/>
      <c r="C97" s="128"/>
      <c r="D97" s="128"/>
      <c r="E97" s="128"/>
      <c r="F97" s="128"/>
      <c r="G97" s="128"/>
      <c r="H97" s="128"/>
      <c r="I97" s="128"/>
      <c r="J97" s="128"/>
      <c r="K97" s="129"/>
      <c r="L97" s="12"/>
      <c r="M97" s="12"/>
      <c r="N97" s="12"/>
    </row>
    <row r="98" spans="1:14" ht="27.6" customHeight="1" x14ac:dyDescent="0.2">
      <c r="A98" s="80" t="s">
        <v>149</v>
      </c>
      <c r="B98" s="81"/>
      <c r="C98" s="86" t="s">
        <v>50</v>
      </c>
      <c r="D98" s="118" t="s">
        <v>9</v>
      </c>
      <c r="E98" s="65">
        <f>E99+E100</f>
        <v>1459</v>
      </c>
      <c r="F98" s="25">
        <f t="shared" ref="F98:J98" si="6">F99+F100</f>
        <v>0</v>
      </c>
      <c r="G98" s="25">
        <f t="shared" si="6"/>
        <v>0</v>
      </c>
      <c r="H98" s="25">
        <f t="shared" si="6"/>
        <v>0</v>
      </c>
      <c r="I98" s="25">
        <f t="shared" si="6"/>
        <v>0</v>
      </c>
      <c r="J98" s="65">
        <f t="shared" si="6"/>
        <v>1459</v>
      </c>
      <c r="K98" s="45" t="s">
        <v>14</v>
      </c>
      <c r="L98" s="11"/>
      <c r="M98" s="11"/>
    </row>
    <row r="99" spans="1:14" ht="25.5" x14ac:dyDescent="0.2">
      <c r="A99" s="82"/>
      <c r="B99" s="83"/>
      <c r="C99" s="87"/>
      <c r="D99" s="118"/>
      <c r="E99" s="65">
        <f>E101</f>
        <v>1459</v>
      </c>
      <c r="F99" s="25">
        <v>0</v>
      </c>
      <c r="G99" s="25">
        <v>0</v>
      </c>
      <c r="H99" s="25">
        <v>0</v>
      </c>
      <c r="I99" s="25">
        <v>0</v>
      </c>
      <c r="J99" s="65">
        <f>E99+F99+G99+H99+I99</f>
        <v>1459</v>
      </c>
      <c r="K99" s="44" t="s">
        <v>15</v>
      </c>
      <c r="L99" s="11"/>
      <c r="M99" s="11"/>
    </row>
    <row r="100" spans="1:14" ht="25.5" x14ac:dyDescent="0.2">
      <c r="A100" s="84"/>
      <c r="B100" s="85"/>
      <c r="C100" s="88"/>
      <c r="D100" s="118"/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43" t="s">
        <v>16</v>
      </c>
      <c r="L100" s="11"/>
      <c r="M100" s="11"/>
    </row>
    <row r="101" spans="1:14" ht="36" x14ac:dyDescent="0.2">
      <c r="A101" s="58" t="s">
        <v>131</v>
      </c>
      <c r="B101" s="10" t="s">
        <v>130</v>
      </c>
      <c r="C101" s="46">
        <v>2020</v>
      </c>
      <c r="D101" s="22" t="s">
        <v>9</v>
      </c>
      <c r="E101" s="50">
        <v>1459</v>
      </c>
      <c r="F101" s="46"/>
      <c r="G101" s="46"/>
      <c r="H101" s="46"/>
      <c r="I101" s="46"/>
      <c r="J101" s="49">
        <f>E101+F101+G101+H101+I101</f>
        <v>1459</v>
      </c>
      <c r="K101" s="14" t="s">
        <v>122</v>
      </c>
      <c r="L101" s="11"/>
      <c r="M101" s="11"/>
    </row>
    <row r="102" spans="1:14" ht="13.5" thickBot="1" x14ac:dyDescent="0.25">
      <c r="A102" s="62"/>
      <c r="B102" s="63"/>
      <c r="C102" s="63"/>
      <c r="D102" s="63"/>
      <c r="E102" s="63"/>
      <c r="F102" s="63"/>
      <c r="G102" s="63"/>
      <c r="H102" s="63"/>
      <c r="I102" s="63"/>
      <c r="J102" s="63"/>
      <c r="K102" s="64"/>
    </row>
  </sheetData>
  <mergeCells count="35">
    <mergeCell ref="B93:B94"/>
    <mergeCell ref="C93:C94"/>
    <mergeCell ref="D93:D94"/>
    <mergeCell ref="A98:B100"/>
    <mergeCell ref="C98:C100"/>
    <mergeCell ref="D98:D100"/>
    <mergeCell ref="A97:K97"/>
    <mergeCell ref="B95:B96"/>
    <mergeCell ref="A95:A96"/>
    <mergeCell ref="C95:C96"/>
    <mergeCell ref="D95:D96"/>
    <mergeCell ref="A93:A94"/>
    <mergeCell ref="H3:K4"/>
    <mergeCell ref="E10:I10"/>
    <mergeCell ref="K10:K11"/>
    <mergeCell ref="B7:I8"/>
    <mergeCell ref="C10:C11"/>
    <mergeCell ref="D10:D11"/>
    <mergeCell ref="J10:J11"/>
    <mergeCell ref="D13:D15"/>
    <mergeCell ref="A10:A11"/>
    <mergeCell ref="B10:B11"/>
    <mergeCell ref="A78:B80"/>
    <mergeCell ref="C78:C80"/>
    <mergeCell ref="A13:B15"/>
    <mergeCell ref="C13:C15"/>
    <mergeCell ref="A22:K22"/>
    <mergeCell ref="C16:C18"/>
    <mergeCell ref="A16:B18"/>
    <mergeCell ref="D16:D18"/>
    <mergeCell ref="A77:K77"/>
    <mergeCell ref="A23:B25"/>
    <mergeCell ref="C23:C25"/>
    <mergeCell ref="D23:D25"/>
    <mergeCell ref="D78:D8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8" fitToHeight="12" orientation="landscape" r:id="rId1"/>
  <headerFooter alignWithMargins="0"/>
  <rowBreaks count="1" manualBreakCount="1">
    <brk id="2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Лист3</vt:lpstr>
      <vt:lpstr>Лист1</vt:lpstr>
      <vt:lpstr>Лист2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Специалист госуслуги</cp:lastModifiedBy>
  <cp:lastPrinted>2020-04-24T08:41:05Z</cp:lastPrinted>
  <dcterms:created xsi:type="dcterms:W3CDTF">1996-10-08T23:32:33Z</dcterms:created>
  <dcterms:modified xsi:type="dcterms:W3CDTF">2020-05-12T06:55:53Z</dcterms:modified>
</cp:coreProperties>
</file>